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20" firstSheet="2" activeTab="5"/>
  </bookViews>
  <sheets>
    <sheet name="MK 10" sheetId="1" r:id="rId1"/>
    <sheet name="MK 12" sheetId="2" r:id="rId2"/>
    <sheet name="MK 13" sheetId="3" r:id="rId3"/>
    <sheet name="MK 14" sheetId="4" r:id="rId4"/>
    <sheet name="MK 15" sheetId="5" r:id="rId5"/>
    <sheet name="MK 25" sheetId="6" r:id="rId6"/>
    <sheet name="MK 26" sheetId="7" r:id="rId7"/>
    <sheet name="MK 27" sheetId="8" r:id="rId8"/>
    <sheet name="MK 28" sheetId="9" r:id="rId9"/>
    <sheet name="MK 29" sheetId="10" r:id="rId10"/>
    <sheet name="MK 30" sheetId="11" r:id="rId11"/>
    <sheet name="MK 36" sheetId="12" r:id="rId12"/>
    <sheet name="MK 48" sheetId="13" r:id="rId13"/>
    <sheet name="MK 49" sheetId="14" r:id="rId14"/>
    <sheet name="Isolated Bores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<sst xmlns="http://schemas.openxmlformats.org/spreadsheetml/2006/main" count="89" uniqueCount="26">
  <si>
    <t>Data Analysis Before Drain Construction (July 07)</t>
  </si>
  <si>
    <t>Sample Numbers</t>
  </si>
  <si>
    <t>Max Water Table Depth</t>
  </si>
  <si>
    <t>Min Water Table Depth</t>
  </si>
  <si>
    <t>Mean</t>
  </si>
  <si>
    <t>Standard Deviation</t>
  </si>
  <si>
    <t xml:space="preserve">Varriance </t>
  </si>
  <si>
    <t xml:space="preserve">Standard Error </t>
  </si>
  <si>
    <t>Range</t>
  </si>
  <si>
    <t>Data Analysis After Drain Construction (July 07)</t>
  </si>
  <si>
    <t>MK10</t>
  </si>
  <si>
    <t>MK11</t>
  </si>
  <si>
    <t>MK12</t>
  </si>
  <si>
    <t>MK13</t>
  </si>
  <si>
    <t>MK14</t>
  </si>
  <si>
    <t>MK15</t>
  </si>
  <si>
    <t>MK25</t>
  </si>
  <si>
    <t>MK26</t>
  </si>
  <si>
    <t>MK27</t>
  </si>
  <si>
    <t>MK28</t>
  </si>
  <si>
    <t>MK29</t>
  </si>
  <si>
    <t>MK30</t>
  </si>
  <si>
    <t>MK36</t>
  </si>
  <si>
    <t>MK48</t>
  </si>
  <si>
    <t>MK49</t>
  </si>
  <si>
    <t>dry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</si>
</sst>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Bores'!$T$25:$T$42,'Isolated Bores'!$T$45,'Isolated Bores'!$T$47:$T$55,'Isolated Bores'!$T$58,'Isolated Bores'!$T$61:$T$63)</c:f>
              <c:strCache>
                <c:ptCount val="32"/>
                <c:pt idx="0">
                  <c:v>39099</c:v>
                </c:pt>
                <c:pt idx="1">
                  <c:v>39128</c:v>
                </c:pt>
                <c:pt idx="2">
                  <c:v>39170</c:v>
                </c:pt>
                <c:pt idx="3">
                  <c:v>39176</c:v>
                </c:pt>
                <c:pt idx="4">
                  <c:v>39205</c:v>
                </c:pt>
                <c:pt idx="5">
                  <c:v>39224</c:v>
                </c:pt>
                <c:pt idx="6">
                  <c:v>39235</c:v>
                </c:pt>
                <c:pt idx="7">
                  <c:v>39267</c:v>
                </c:pt>
                <c:pt idx="8">
                  <c:v>39274</c:v>
                </c:pt>
                <c:pt idx="9">
                  <c:v>39281</c:v>
                </c:pt>
                <c:pt idx="10">
                  <c:v>39288</c:v>
                </c:pt>
                <c:pt idx="11">
                  <c:v>39297</c:v>
                </c:pt>
                <c:pt idx="12">
                  <c:v>39311</c:v>
                </c:pt>
                <c:pt idx="13">
                  <c:v>39323</c:v>
                </c:pt>
                <c:pt idx="14">
                  <c:v>39340</c:v>
                </c:pt>
                <c:pt idx="15">
                  <c:v>39356</c:v>
                </c:pt>
                <c:pt idx="16">
                  <c:v>39387</c:v>
                </c:pt>
                <c:pt idx="17">
                  <c:v>39416</c:v>
                </c:pt>
                <c:pt idx="18">
                  <c:v>39446</c:v>
                </c:pt>
                <c:pt idx="19">
                  <c:v>39478</c:v>
                </c:pt>
                <c:pt idx="20">
                  <c:v>39504</c:v>
                </c:pt>
                <c:pt idx="21">
                  <c:v>39537</c:v>
                </c:pt>
                <c:pt idx="22">
                  <c:v>39572</c:v>
                </c:pt>
                <c:pt idx="23">
                  <c:v>39630</c:v>
                </c:pt>
                <c:pt idx="24">
                  <c:v>39662</c:v>
                </c:pt>
                <c:pt idx="25">
                  <c:v>39692</c:v>
                </c:pt>
                <c:pt idx="26">
                  <c:v>39721</c:v>
                </c:pt>
                <c:pt idx="27">
                  <c:v>39753</c:v>
                </c:pt>
                <c:pt idx="28">
                  <c:v>39783</c:v>
                </c:pt>
                <c:pt idx="29">
                  <c:v>39815</c:v>
                </c:pt>
                <c:pt idx="30">
                  <c:v>39846</c:v>
                </c:pt>
                <c:pt idx="31">
                  <c:v>39875</c:v>
                </c:pt>
              </c:strCache>
            </c:strRef>
          </c:cat>
          <c:val>
            <c:numRef>
              <c:f>('Isolated Bores'!$U$25:$U$42,'Isolated Bores'!$U$45,'Isolated Bores'!$U$47:$U$55,'Isolated Bores'!$U$58,'Isolated Bores'!$U$61:$U$63)</c:f>
              <c:numCache>
                <c:ptCount val="32"/>
                <c:pt idx="0">
                  <c:v>-1.28</c:v>
                </c:pt>
                <c:pt idx="1">
                  <c:v>-1.33</c:v>
                </c:pt>
                <c:pt idx="2">
                  <c:v>-1.4</c:v>
                </c:pt>
                <c:pt idx="3">
                  <c:v>-1.41</c:v>
                </c:pt>
                <c:pt idx="4">
                  <c:v>-1.35</c:v>
                </c:pt>
                <c:pt idx="5">
                  <c:v>-1.44</c:v>
                </c:pt>
                <c:pt idx="6">
                  <c:v>-1.46</c:v>
                </c:pt>
                <c:pt idx="7">
                  <c:v>-1.49</c:v>
                </c:pt>
                <c:pt idx="8">
                  <c:v>-1.42</c:v>
                </c:pt>
                <c:pt idx="9">
                  <c:v>-1.42</c:v>
                </c:pt>
                <c:pt idx="10">
                  <c:v>-1.39</c:v>
                </c:pt>
                <c:pt idx="11">
                  <c:v>-1.43</c:v>
                </c:pt>
                <c:pt idx="12">
                  <c:v>-1.36</c:v>
                </c:pt>
                <c:pt idx="13">
                  <c:v>-1.34</c:v>
                </c:pt>
                <c:pt idx="14">
                  <c:v>-1.31</c:v>
                </c:pt>
                <c:pt idx="15">
                  <c:v>-1.36</c:v>
                </c:pt>
                <c:pt idx="16">
                  <c:v>-1.45</c:v>
                </c:pt>
                <c:pt idx="17">
                  <c:v>-1.51</c:v>
                </c:pt>
                <c:pt idx="18">
                  <c:v>-1.54</c:v>
                </c:pt>
                <c:pt idx="19">
                  <c:v>-1.61</c:v>
                </c:pt>
                <c:pt idx="20">
                  <c:v>-1.45</c:v>
                </c:pt>
                <c:pt idx="21">
                  <c:v>-1.51</c:v>
                </c:pt>
                <c:pt idx="22">
                  <c:v>-1.44</c:v>
                </c:pt>
                <c:pt idx="23">
                  <c:v>-1.27</c:v>
                </c:pt>
                <c:pt idx="24">
                  <c:v>-0.69</c:v>
                </c:pt>
                <c:pt idx="25">
                  <c:v>-0.59</c:v>
                </c:pt>
                <c:pt idx="26">
                  <c:v>-0.92</c:v>
                </c:pt>
                <c:pt idx="27">
                  <c:v>-1.12</c:v>
                </c:pt>
                <c:pt idx="28">
                  <c:v>-1.21</c:v>
                </c:pt>
                <c:pt idx="29">
                  <c:v>-1.35</c:v>
                </c:pt>
                <c:pt idx="30">
                  <c:v>-0.99</c:v>
                </c:pt>
                <c:pt idx="31">
                  <c:v>-1.32</c:v>
                </c:pt>
              </c:numCache>
            </c:numRef>
          </c:val>
          <c:smooth val="1"/>
        </c:ser>
        <c:marker val="1"/>
        <c:axId val="56116338"/>
        <c:axId val="35284995"/>
      </c:lineChart>
      <c:dateAx>
        <c:axId val="56116338"/>
        <c:scaling>
          <c:orientation val="minMax"/>
          <c:max val="39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284995"/>
        <c:crosses val="max"/>
        <c:auto val="0"/>
        <c:majorUnit val="3"/>
        <c:majorTimeUnit val="months"/>
        <c:noMultiLvlLbl val="0"/>
      </c:dateAx>
      <c:valAx>
        <c:axId val="3528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Bores'!$AR$25:$AR$54</c:f>
              <c:strCache>
                <c:ptCount val="30"/>
                <c:pt idx="0">
                  <c:v>39176</c:v>
                </c:pt>
                <c:pt idx="1">
                  <c:v>39205</c:v>
                </c:pt>
                <c:pt idx="2">
                  <c:v>39224</c:v>
                </c:pt>
                <c:pt idx="3">
                  <c:v>39235</c:v>
                </c:pt>
                <c:pt idx="4">
                  <c:v>39267</c:v>
                </c:pt>
                <c:pt idx="5">
                  <c:v>39274</c:v>
                </c:pt>
                <c:pt idx="6">
                  <c:v>39281</c:v>
                </c:pt>
                <c:pt idx="7">
                  <c:v>39288</c:v>
                </c:pt>
                <c:pt idx="8">
                  <c:v>39297</c:v>
                </c:pt>
                <c:pt idx="9">
                  <c:v>39311</c:v>
                </c:pt>
                <c:pt idx="10">
                  <c:v>39323</c:v>
                </c:pt>
                <c:pt idx="11">
                  <c:v>39340</c:v>
                </c:pt>
                <c:pt idx="12">
                  <c:v>39356</c:v>
                </c:pt>
                <c:pt idx="13">
                  <c:v>39387</c:v>
                </c:pt>
                <c:pt idx="14">
                  <c:v>39416</c:v>
                </c:pt>
                <c:pt idx="15">
                  <c:v>39430</c:v>
                </c:pt>
                <c:pt idx="16">
                  <c:v>39446</c:v>
                </c:pt>
                <c:pt idx="17">
                  <c:v>39478</c:v>
                </c:pt>
                <c:pt idx="18">
                  <c:v>39504</c:v>
                </c:pt>
                <c:pt idx="19">
                  <c:v>39537</c:v>
                </c:pt>
                <c:pt idx="20">
                  <c:v>39572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39753</c:v>
                </c:pt>
                <c:pt idx="26">
                  <c:v>39783</c:v>
                </c:pt>
                <c:pt idx="27">
                  <c:v>39815</c:v>
                </c:pt>
                <c:pt idx="28">
                  <c:v>39846</c:v>
                </c:pt>
                <c:pt idx="29">
                  <c:v>39875</c:v>
                </c:pt>
              </c:strCache>
            </c:strRef>
          </c:cat>
          <c:val>
            <c:numRef>
              <c:f>'Isolated Bores'!$AW$25:$AW$54</c:f>
              <c:numCache>
                <c:ptCount val="30"/>
                <c:pt idx="0">
                  <c:v>-2.44</c:v>
                </c:pt>
                <c:pt idx="1">
                  <c:v>-2.43</c:v>
                </c:pt>
                <c:pt idx="2">
                  <c:v>-2.49</c:v>
                </c:pt>
                <c:pt idx="3">
                  <c:v>-2.57</c:v>
                </c:pt>
                <c:pt idx="4">
                  <c:v>-2.65</c:v>
                </c:pt>
                <c:pt idx="5">
                  <c:v>-2.59</c:v>
                </c:pt>
                <c:pt idx="6">
                  <c:v>-2.59</c:v>
                </c:pt>
                <c:pt idx="7">
                  <c:v>-2.6</c:v>
                </c:pt>
                <c:pt idx="8">
                  <c:v>-2.66</c:v>
                </c:pt>
                <c:pt idx="9">
                  <c:v>-2.59</c:v>
                </c:pt>
                <c:pt idx="10">
                  <c:v>-2.59</c:v>
                </c:pt>
                <c:pt idx="11">
                  <c:v>-2.58</c:v>
                </c:pt>
                <c:pt idx="12">
                  <c:v>-2.63</c:v>
                </c:pt>
                <c:pt idx="13">
                  <c:v>-2.67</c:v>
                </c:pt>
                <c:pt idx="14">
                  <c:v>-2.68</c:v>
                </c:pt>
                <c:pt idx="15">
                  <c:v>-2.68</c:v>
                </c:pt>
                <c:pt idx="16">
                  <c:v>-2.66</c:v>
                </c:pt>
                <c:pt idx="17">
                  <c:v>-2.69</c:v>
                </c:pt>
                <c:pt idx="18">
                  <c:v>-2.63</c:v>
                </c:pt>
                <c:pt idx="19">
                  <c:v>-2.72</c:v>
                </c:pt>
                <c:pt idx="20">
                  <c:v>-0.93</c:v>
                </c:pt>
                <c:pt idx="21">
                  <c:v>-2.44</c:v>
                </c:pt>
                <c:pt idx="22">
                  <c:v>-2.24</c:v>
                </c:pt>
                <c:pt idx="23">
                  <c:v>-2.11</c:v>
                </c:pt>
                <c:pt idx="24">
                  <c:v>-2.13</c:v>
                </c:pt>
                <c:pt idx="25">
                  <c:v>-2.23</c:v>
                </c:pt>
                <c:pt idx="26">
                  <c:v>-2.3</c:v>
                </c:pt>
                <c:pt idx="27">
                  <c:v>-2.37</c:v>
                </c:pt>
                <c:pt idx="28">
                  <c:v>-2.29</c:v>
                </c:pt>
                <c:pt idx="29">
                  <c:v>-2.27</c:v>
                </c:pt>
              </c:numCache>
            </c:numRef>
          </c:val>
          <c:smooth val="1"/>
        </c:ser>
        <c:marker val="1"/>
        <c:axId val="280044"/>
        <c:axId val="2520397"/>
      </c:lineChart>
      <c:dateAx>
        <c:axId val="280044"/>
        <c:scaling>
          <c:orientation val="minMax"/>
          <c:max val="3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20397"/>
        <c:crosses val="max"/>
        <c:auto val="0"/>
        <c:majorUnit val="3"/>
        <c:majorTimeUnit val="months"/>
        <c:noMultiLvlLbl val="0"/>
      </c:dateAx>
      <c:valAx>
        <c:axId val="252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4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Bores'!$T$32:$T$43,'Isolated Bores'!$T$45:$T$55,'Isolated Bores'!$T$58,'Isolated Bores'!$T$61:$T$63)</c:f>
              <c:strCache>
                <c:ptCount val="27"/>
                <c:pt idx="0">
                  <c:v>39267</c:v>
                </c:pt>
                <c:pt idx="1">
                  <c:v>39274</c:v>
                </c:pt>
                <c:pt idx="2">
                  <c:v>39281</c:v>
                </c:pt>
                <c:pt idx="3">
                  <c:v>39288</c:v>
                </c:pt>
                <c:pt idx="4">
                  <c:v>39297</c:v>
                </c:pt>
                <c:pt idx="5">
                  <c:v>39311</c:v>
                </c:pt>
                <c:pt idx="6">
                  <c:v>39323</c:v>
                </c:pt>
                <c:pt idx="7">
                  <c:v>39340</c:v>
                </c:pt>
                <c:pt idx="8">
                  <c:v>39356</c:v>
                </c:pt>
                <c:pt idx="9">
                  <c:v>39387</c:v>
                </c:pt>
                <c:pt idx="10">
                  <c:v>39416</c:v>
                </c:pt>
                <c:pt idx="11">
                  <c:v>39430</c:v>
                </c:pt>
                <c:pt idx="12">
                  <c:v>39446</c:v>
                </c:pt>
                <c:pt idx="13">
                  <c:v>39476</c:v>
                </c:pt>
                <c:pt idx="14">
                  <c:v>39478</c:v>
                </c:pt>
                <c:pt idx="15">
                  <c:v>39504</c:v>
                </c:pt>
                <c:pt idx="16">
                  <c:v>39537</c:v>
                </c:pt>
                <c:pt idx="17">
                  <c:v>39572</c:v>
                </c:pt>
                <c:pt idx="18">
                  <c:v>39630</c:v>
                </c:pt>
                <c:pt idx="19">
                  <c:v>39662</c:v>
                </c:pt>
                <c:pt idx="20">
                  <c:v>39692</c:v>
                </c:pt>
                <c:pt idx="21">
                  <c:v>39721</c:v>
                </c:pt>
                <c:pt idx="22">
                  <c:v>39753</c:v>
                </c:pt>
                <c:pt idx="23">
                  <c:v>39783</c:v>
                </c:pt>
                <c:pt idx="24">
                  <c:v>39815</c:v>
                </c:pt>
                <c:pt idx="25">
                  <c:v>39846</c:v>
                </c:pt>
                <c:pt idx="26">
                  <c:v>39875</c:v>
                </c:pt>
              </c:strCache>
            </c:strRef>
          </c:cat>
          <c:val>
            <c:numRef>
              <c:f>('Isolated Bores'!$AF$32:$AF$43,'Isolated Bores'!$AF$45:$AF$55,'Isolated Bores'!$AF$58,'Isolated Bores'!$AF$61:$AF$63)</c:f>
              <c:numCache>
                <c:ptCount val="27"/>
                <c:pt idx="0">
                  <c:v>-2.48</c:v>
                </c:pt>
                <c:pt idx="1">
                  <c:v>-2.42</c:v>
                </c:pt>
                <c:pt idx="2">
                  <c:v>-2.44</c:v>
                </c:pt>
                <c:pt idx="3">
                  <c:v>-2.44</c:v>
                </c:pt>
                <c:pt idx="4">
                  <c:v>-2.48</c:v>
                </c:pt>
                <c:pt idx="5">
                  <c:v>-2.42</c:v>
                </c:pt>
                <c:pt idx="6">
                  <c:v>-2.42</c:v>
                </c:pt>
                <c:pt idx="7">
                  <c:v>-2.41</c:v>
                </c:pt>
                <c:pt idx="8">
                  <c:v>-2.45</c:v>
                </c:pt>
                <c:pt idx="9">
                  <c:v>-2.49</c:v>
                </c:pt>
                <c:pt idx="10">
                  <c:v>-2.53</c:v>
                </c:pt>
                <c:pt idx="11">
                  <c:v>-2.49</c:v>
                </c:pt>
                <c:pt idx="12">
                  <c:v>-2.5</c:v>
                </c:pt>
                <c:pt idx="13">
                  <c:v>-2.54</c:v>
                </c:pt>
                <c:pt idx="14">
                  <c:v>-2.56</c:v>
                </c:pt>
                <c:pt idx="15">
                  <c:v>-2.5</c:v>
                </c:pt>
                <c:pt idx="16">
                  <c:v>-2.58</c:v>
                </c:pt>
                <c:pt idx="17">
                  <c:v>-0.62</c:v>
                </c:pt>
                <c:pt idx="18">
                  <c:v>-2.15</c:v>
                </c:pt>
                <c:pt idx="19">
                  <c:v>-1.92</c:v>
                </c:pt>
                <c:pt idx="20">
                  <c:v>-1.91</c:v>
                </c:pt>
                <c:pt idx="21">
                  <c:v>-2</c:v>
                </c:pt>
                <c:pt idx="22">
                  <c:v>-2.1</c:v>
                </c:pt>
                <c:pt idx="23">
                  <c:v>-2.15</c:v>
                </c:pt>
                <c:pt idx="24">
                  <c:v>-2.18</c:v>
                </c:pt>
                <c:pt idx="25">
                  <c:v>-1.93</c:v>
                </c:pt>
                <c:pt idx="26">
                  <c:v>-2.05</c:v>
                </c:pt>
              </c:numCache>
            </c:numRef>
          </c:val>
          <c:smooth val="1"/>
        </c:ser>
        <c:marker val="1"/>
        <c:axId val="22683574"/>
        <c:axId val="2825575"/>
      </c:lineChart>
      <c:dateAx>
        <c:axId val="22683574"/>
        <c:scaling>
          <c:orientation val="minMax"/>
          <c:max val="3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25575"/>
        <c:crosses val="max"/>
        <c:auto val="0"/>
        <c:majorUnit val="3"/>
        <c:majorTimeUnit val="months"/>
        <c:noMultiLvlLbl val="0"/>
      </c:dateAx>
      <c:valAx>
        <c:axId val="2825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8357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Bores'!$T$43,'Isolated Bores'!$T$54,'Isolated Bores'!$T$56,'Isolated Bores'!$T$58:$T$59,'Isolated Bores'!$T$61:$T$64)</c:f>
              <c:strCache>
                <c:ptCount val="9"/>
                <c:pt idx="0">
                  <c:v>39430</c:v>
                </c:pt>
                <c:pt idx="1">
                  <c:v>39721</c:v>
                </c:pt>
                <c:pt idx="2">
                  <c:v>39771</c:v>
                </c:pt>
                <c:pt idx="3">
                  <c:v>39783</c:v>
                </c:pt>
                <c:pt idx="4">
                  <c:v>39792</c:v>
                </c:pt>
                <c:pt idx="5">
                  <c:v>39815</c:v>
                </c:pt>
                <c:pt idx="6">
                  <c:v>39846</c:v>
                </c:pt>
                <c:pt idx="7">
                  <c:v>39875</c:v>
                </c:pt>
                <c:pt idx="8">
                  <c:v>39904</c:v>
                </c:pt>
              </c:strCache>
            </c:strRef>
          </c:cat>
          <c:val>
            <c:numRef>
              <c:f>('Isolated Bores'!$AG$43,'Isolated Bores'!$AG$54,'Isolated Bores'!$AG$56,'Isolated Bores'!$AG$58:$AG$59,'Isolated Bores'!$AG$61:$AG$64)</c:f>
              <c:numCache>
                <c:ptCount val="9"/>
                <c:pt idx="0">
                  <c:v>-2.22</c:v>
                </c:pt>
                <c:pt idx="1">
                  <c:v>-2.29</c:v>
                </c:pt>
                <c:pt idx="2">
                  <c:v>-2.08</c:v>
                </c:pt>
                <c:pt idx="3">
                  <c:v>-2.13</c:v>
                </c:pt>
                <c:pt idx="4">
                  <c:v>-2.09</c:v>
                </c:pt>
                <c:pt idx="5">
                  <c:v>-2.05</c:v>
                </c:pt>
                <c:pt idx="6">
                  <c:v>-2.01</c:v>
                </c:pt>
                <c:pt idx="7">
                  <c:v>-2.08</c:v>
                </c:pt>
                <c:pt idx="8">
                  <c:v>-2.08</c:v>
                </c:pt>
              </c:numCache>
            </c:numRef>
          </c:val>
          <c:smooth val="1"/>
        </c:ser>
        <c:marker val="1"/>
        <c:axId val="25430176"/>
        <c:axId val="27544993"/>
      </c:lineChart>
      <c:dateAx>
        <c:axId val="25430176"/>
        <c:scaling>
          <c:orientation val="minMax"/>
          <c:max val="399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544993"/>
        <c:crosses val="max"/>
        <c:auto val="0"/>
        <c:majorUnit val="3"/>
        <c:majorTimeUnit val="months"/>
        <c:minorUnit val="1"/>
        <c:minorTimeUnit val="months"/>
        <c:noMultiLvlLbl val="0"/>
      </c:dateAx>
      <c:valAx>
        <c:axId val="27544993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Bores'!$T$44,'Isolated Bores'!$T$56:$T$57,'Isolated Bores'!$T$59:$T$60)</c:f>
              <c:strCache>
                <c:ptCount val="5"/>
                <c:pt idx="0">
                  <c:v>39434</c:v>
                </c:pt>
                <c:pt idx="1">
                  <c:v>39771</c:v>
                </c:pt>
                <c:pt idx="2">
                  <c:v>39778</c:v>
                </c:pt>
                <c:pt idx="3">
                  <c:v>39792</c:v>
                </c:pt>
                <c:pt idx="4">
                  <c:v>39799</c:v>
                </c:pt>
              </c:strCache>
            </c:strRef>
          </c:cat>
          <c:val>
            <c:numRef>
              <c:f>('Isolated Bores'!$AH$44,'Isolated Bores'!$AH$56:$AH$57,'Isolated Bores'!$AH$59:$AH$60)</c:f>
              <c:numCache>
                <c:ptCount val="5"/>
                <c:pt idx="0">
                  <c:v>-1.99</c:v>
                </c:pt>
                <c:pt idx="1">
                  <c:v>-1.49</c:v>
                </c:pt>
                <c:pt idx="2">
                  <c:v>-1.52</c:v>
                </c:pt>
                <c:pt idx="3">
                  <c:v>-1.57</c:v>
                </c:pt>
                <c:pt idx="4">
                  <c:v>-1.6</c:v>
                </c:pt>
              </c:numCache>
            </c:numRef>
          </c:val>
          <c:smooth val="1"/>
        </c:ser>
        <c:marker val="1"/>
        <c:axId val="46578346"/>
        <c:axId val="16551931"/>
      </c:lineChart>
      <c:dateAx>
        <c:axId val="46578346"/>
        <c:scaling>
          <c:orientation val="minMax"/>
          <c:max val="398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551931"/>
        <c:crosses val="max"/>
        <c:auto val="0"/>
        <c:majorUnit val="3"/>
        <c:majorTimeUnit val="months"/>
        <c:minorUnit val="1"/>
        <c:minorTimeUnit val="months"/>
        <c:noMultiLvlLbl val="0"/>
      </c:dateAx>
      <c:valAx>
        <c:axId val="1655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('Isolated Bores'!$T$44,'Isolated Bores'!$T$56:$T$57,'Isolated Bores'!$T$59:$T$60)</c:f>
              <c:strCache>
                <c:ptCount val="5"/>
                <c:pt idx="0">
                  <c:v>39434</c:v>
                </c:pt>
                <c:pt idx="1">
                  <c:v>39771</c:v>
                </c:pt>
                <c:pt idx="2">
                  <c:v>39778</c:v>
                </c:pt>
                <c:pt idx="3">
                  <c:v>39792</c:v>
                </c:pt>
                <c:pt idx="4">
                  <c:v>39799</c:v>
                </c:pt>
              </c:strCache>
            </c:strRef>
          </c:cat>
          <c:val>
            <c:numRef>
              <c:f>('Isolated Bores'!$AI$44,'Isolated Bores'!$AI$56:$AI$57,'Isolated Bores'!$AI$59:$AI$60)</c:f>
              <c:numCache>
                <c:ptCount val="5"/>
                <c:pt idx="0">
                  <c:v>-2.03</c:v>
                </c:pt>
                <c:pt idx="1">
                  <c:v>-1.43</c:v>
                </c:pt>
                <c:pt idx="2">
                  <c:v>-1.48</c:v>
                </c:pt>
                <c:pt idx="3">
                  <c:v>-1.55</c:v>
                </c:pt>
                <c:pt idx="4">
                  <c:v>-1.58</c:v>
                </c:pt>
              </c:numCache>
            </c:numRef>
          </c:val>
          <c:smooth val="1"/>
        </c:ser>
        <c:marker val="1"/>
        <c:axId val="14749652"/>
        <c:axId val="65638005"/>
      </c:lineChart>
      <c:dateAx>
        <c:axId val="14749652"/>
        <c:scaling>
          <c:orientation val="minMax"/>
          <c:max val="398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638005"/>
        <c:crosses val="max"/>
        <c:auto val="0"/>
        <c:majorUnit val="3"/>
        <c:majorTimeUnit val="months"/>
        <c:minorUnit val="1"/>
        <c:minorTimeUnit val="months"/>
        <c:noMultiLvlLbl val="0"/>
      </c:dateAx>
      <c:valAx>
        <c:axId val="6563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Groundewater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Bores'!$AL$25:$AL$52</c:f>
              <c:strCache>
                <c:ptCount val="28"/>
                <c:pt idx="0">
                  <c:v>39099</c:v>
                </c:pt>
                <c:pt idx="1">
                  <c:v>39128</c:v>
                </c:pt>
                <c:pt idx="2">
                  <c:v>39170</c:v>
                </c:pt>
                <c:pt idx="3">
                  <c:v>39176</c:v>
                </c:pt>
                <c:pt idx="4">
                  <c:v>39205</c:v>
                </c:pt>
                <c:pt idx="5">
                  <c:v>39224</c:v>
                </c:pt>
                <c:pt idx="6">
                  <c:v>39235</c:v>
                </c:pt>
                <c:pt idx="7">
                  <c:v>39267</c:v>
                </c:pt>
                <c:pt idx="8">
                  <c:v>39274</c:v>
                </c:pt>
                <c:pt idx="9">
                  <c:v>39281</c:v>
                </c:pt>
                <c:pt idx="10">
                  <c:v>39297</c:v>
                </c:pt>
                <c:pt idx="11">
                  <c:v>39311</c:v>
                </c:pt>
                <c:pt idx="12">
                  <c:v>39323</c:v>
                </c:pt>
                <c:pt idx="13">
                  <c:v>39340</c:v>
                </c:pt>
                <c:pt idx="14">
                  <c:v>39356</c:v>
                </c:pt>
                <c:pt idx="15">
                  <c:v>39387</c:v>
                </c:pt>
                <c:pt idx="16">
                  <c:v>39416</c:v>
                </c:pt>
                <c:pt idx="17">
                  <c:v>39446</c:v>
                </c:pt>
                <c:pt idx="18">
                  <c:v>39478</c:v>
                </c:pt>
                <c:pt idx="19">
                  <c:v>39504</c:v>
                </c:pt>
                <c:pt idx="20">
                  <c:v>39537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39815</c:v>
                </c:pt>
                <c:pt idx="26">
                  <c:v>39846</c:v>
                </c:pt>
                <c:pt idx="27">
                  <c:v>39875</c:v>
                </c:pt>
              </c:strCache>
            </c:strRef>
          </c:cat>
          <c:val>
            <c:numRef>
              <c:f>'Isolated Bores'!$AM$25:$AM$52</c:f>
              <c:numCache>
                <c:ptCount val="28"/>
                <c:pt idx="0">
                  <c:v>-1.1</c:v>
                </c:pt>
                <c:pt idx="1">
                  <c:v>-1.16</c:v>
                </c:pt>
                <c:pt idx="2">
                  <c:v>-1.21</c:v>
                </c:pt>
                <c:pt idx="3">
                  <c:v>-1.23</c:v>
                </c:pt>
                <c:pt idx="4">
                  <c:v>-1.27</c:v>
                </c:pt>
                <c:pt idx="5">
                  <c:v>-1.32</c:v>
                </c:pt>
                <c:pt idx="6">
                  <c:v>-1.37</c:v>
                </c:pt>
                <c:pt idx="7">
                  <c:v>-1.35</c:v>
                </c:pt>
                <c:pt idx="8">
                  <c:v>-1.29</c:v>
                </c:pt>
                <c:pt idx="9">
                  <c:v>-1.3</c:v>
                </c:pt>
                <c:pt idx="10">
                  <c:v>-1.23</c:v>
                </c:pt>
                <c:pt idx="11">
                  <c:v>-1.16</c:v>
                </c:pt>
                <c:pt idx="12">
                  <c:v>-1.14</c:v>
                </c:pt>
                <c:pt idx="13">
                  <c:v>-1.11</c:v>
                </c:pt>
                <c:pt idx="14">
                  <c:v>-1.14</c:v>
                </c:pt>
                <c:pt idx="15">
                  <c:v>-1.18</c:v>
                </c:pt>
                <c:pt idx="16">
                  <c:v>-1.21</c:v>
                </c:pt>
                <c:pt idx="17">
                  <c:v>-1.23</c:v>
                </c:pt>
                <c:pt idx="18">
                  <c:v>-1.29</c:v>
                </c:pt>
                <c:pt idx="19">
                  <c:v>-1.13</c:v>
                </c:pt>
                <c:pt idx="20">
                  <c:v>-1.1</c:v>
                </c:pt>
                <c:pt idx="21">
                  <c:v>-0.98</c:v>
                </c:pt>
                <c:pt idx="22">
                  <c:v>-0.43</c:v>
                </c:pt>
                <c:pt idx="23">
                  <c:v>-0.65</c:v>
                </c:pt>
                <c:pt idx="24">
                  <c:v>-0.75</c:v>
                </c:pt>
                <c:pt idx="25">
                  <c:v>-0.99</c:v>
                </c:pt>
                <c:pt idx="26">
                  <c:v>-0.82</c:v>
                </c:pt>
                <c:pt idx="27">
                  <c:v>-0.98</c:v>
                </c:pt>
              </c:numCache>
            </c:numRef>
          </c:val>
          <c:smooth val="1"/>
        </c:ser>
        <c:marker val="1"/>
        <c:axId val="49129500"/>
        <c:axId val="39512317"/>
      </c:lineChart>
      <c:dateAx>
        <c:axId val="49129500"/>
        <c:scaling>
          <c:orientation val="minMax"/>
          <c:max val="39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512317"/>
        <c:crosses val="max"/>
        <c:auto val="0"/>
        <c:majorUnit val="3"/>
        <c:majorTimeUnit val="months"/>
        <c:noMultiLvlLbl val="0"/>
      </c:dateAx>
      <c:valAx>
        <c:axId val="3951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950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Bores'!$AL$25:$AL$52</c:f>
              <c:strCache>
                <c:ptCount val="28"/>
                <c:pt idx="0">
                  <c:v>39099</c:v>
                </c:pt>
                <c:pt idx="1">
                  <c:v>39128</c:v>
                </c:pt>
                <c:pt idx="2">
                  <c:v>39170</c:v>
                </c:pt>
                <c:pt idx="3">
                  <c:v>39176</c:v>
                </c:pt>
                <c:pt idx="4">
                  <c:v>39205</c:v>
                </c:pt>
                <c:pt idx="5">
                  <c:v>39224</c:v>
                </c:pt>
                <c:pt idx="6">
                  <c:v>39235</c:v>
                </c:pt>
                <c:pt idx="7">
                  <c:v>39267</c:v>
                </c:pt>
                <c:pt idx="8">
                  <c:v>39274</c:v>
                </c:pt>
                <c:pt idx="9">
                  <c:v>39281</c:v>
                </c:pt>
                <c:pt idx="10">
                  <c:v>39297</c:v>
                </c:pt>
                <c:pt idx="11">
                  <c:v>39311</c:v>
                </c:pt>
                <c:pt idx="12">
                  <c:v>39323</c:v>
                </c:pt>
                <c:pt idx="13">
                  <c:v>39340</c:v>
                </c:pt>
                <c:pt idx="14">
                  <c:v>39356</c:v>
                </c:pt>
                <c:pt idx="15">
                  <c:v>39387</c:v>
                </c:pt>
                <c:pt idx="16">
                  <c:v>39416</c:v>
                </c:pt>
                <c:pt idx="17">
                  <c:v>39446</c:v>
                </c:pt>
                <c:pt idx="18">
                  <c:v>39478</c:v>
                </c:pt>
                <c:pt idx="19">
                  <c:v>39504</c:v>
                </c:pt>
                <c:pt idx="20">
                  <c:v>39537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39815</c:v>
                </c:pt>
                <c:pt idx="26">
                  <c:v>39846</c:v>
                </c:pt>
                <c:pt idx="27">
                  <c:v>39875</c:v>
                </c:pt>
              </c:strCache>
            </c:strRef>
          </c:cat>
          <c:val>
            <c:numRef>
              <c:f>'Isolated Bores'!$AN$25:$AN$52</c:f>
              <c:numCache>
                <c:ptCount val="28"/>
                <c:pt idx="0">
                  <c:v>-1.09</c:v>
                </c:pt>
                <c:pt idx="1">
                  <c:v>-1.18</c:v>
                </c:pt>
                <c:pt idx="2">
                  <c:v>-1.19</c:v>
                </c:pt>
                <c:pt idx="3">
                  <c:v>-1.2</c:v>
                </c:pt>
                <c:pt idx="4">
                  <c:v>-1.22</c:v>
                </c:pt>
                <c:pt idx="5">
                  <c:v>-1.24</c:v>
                </c:pt>
                <c:pt idx="6">
                  <c:v>-1.31</c:v>
                </c:pt>
                <c:pt idx="7">
                  <c:v>-1.27</c:v>
                </c:pt>
                <c:pt idx="8">
                  <c:v>-1.2</c:v>
                </c:pt>
                <c:pt idx="9">
                  <c:v>-1.23</c:v>
                </c:pt>
                <c:pt idx="10">
                  <c:v>-1.07</c:v>
                </c:pt>
                <c:pt idx="11">
                  <c:v>-1.08</c:v>
                </c:pt>
                <c:pt idx="12">
                  <c:v>-1.07</c:v>
                </c:pt>
                <c:pt idx="13">
                  <c:v>-1.06</c:v>
                </c:pt>
                <c:pt idx="14">
                  <c:v>-1.09</c:v>
                </c:pt>
                <c:pt idx="15">
                  <c:v>-1.14</c:v>
                </c:pt>
                <c:pt idx="16">
                  <c:v>-1.18</c:v>
                </c:pt>
                <c:pt idx="17">
                  <c:v>-1.2</c:v>
                </c:pt>
                <c:pt idx="18">
                  <c:v>-1.25</c:v>
                </c:pt>
                <c:pt idx="19">
                  <c:v>-1.07</c:v>
                </c:pt>
                <c:pt idx="20">
                  <c:v>-1.07</c:v>
                </c:pt>
                <c:pt idx="21">
                  <c:v>-0.89</c:v>
                </c:pt>
                <c:pt idx="22">
                  <c:v>-0.51</c:v>
                </c:pt>
                <c:pt idx="23">
                  <c:v>-0.61</c:v>
                </c:pt>
                <c:pt idx="24">
                  <c:v>-0.69</c:v>
                </c:pt>
                <c:pt idx="25">
                  <c:v>-0.93</c:v>
                </c:pt>
                <c:pt idx="26">
                  <c:v>-0.93</c:v>
                </c:pt>
                <c:pt idx="27">
                  <c:v>-0.89</c:v>
                </c:pt>
              </c:numCache>
            </c:numRef>
          </c:val>
          <c:smooth val="1"/>
        </c:ser>
        <c:marker val="1"/>
        <c:axId val="20066534"/>
        <c:axId val="46381079"/>
      </c:lineChart>
      <c:dateAx>
        <c:axId val="20066534"/>
        <c:scaling>
          <c:orientation val="minMax"/>
          <c:max val="39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381079"/>
        <c:crosses val="max"/>
        <c:auto val="0"/>
        <c:majorUnit val="3"/>
        <c:majorTimeUnit val="months"/>
        <c:noMultiLvlLbl val="0"/>
      </c:dateAx>
      <c:valAx>
        <c:axId val="4638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Bores'!$AO$25:$AO$56</c:f>
              <c:strCache>
                <c:ptCount val="32"/>
                <c:pt idx="0">
                  <c:v>39099</c:v>
                </c:pt>
                <c:pt idx="1">
                  <c:v>39128</c:v>
                </c:pt>
                <c:pt idx="2">
                  <c:v>39170</c:v>
                </c:pt>
                <c:pt idx="3">
                  <c:v>39176</c:v>
                </c:pt>
                <c:pt idx="4">
                  <c:v>39205</c:v>
                </c:pt>
                <c:pt idx="5">
                  <c:v>39224</c:v>
                </c:pt>
                <c:pt idx="6">
                  <c:v>39235</c:v>
                </c:pt>
                <c:pt idx="7">
                  <c:v>39267</c:v>
                </c:pt>
                <c:pt idx="8">
                  <c:v>39274</c:v>
                </c:pt>
                <c:pt idx="9">
                  <c:v>39281</c:v>
                </c:pt>
                <c:pt idx="10">
                  <c:v>39288</c:v>
                </c:pt>
                <c:pt idx="11">
                  <c:v>39297</c:v>
                </c:pt>
                <c:pt idx="12">
                  <c:v>39311</c:v>
                </c:pt>
                <c:pt idx="13">
                  <c:v>39323</c:v>
                </c:pt>
                <c:pt idx="14">
                  <c:v>39340</c:v>
                </c:pt>
                <c:pt idx="15">
                  <c:v>39356</c:v>
                </c:pt>
                <c:pt idx="16">
                  <c:v>39387</c:v>
                </c:pt>
                <c:pt idx="17">
                  <c:v>39416</c:v>
                </c:pt>
                <c:pt idx="18">
                  <c:v>39446</c:v>
                </c:pt>
                <c:pt idx="19">
                  <c:v>39478</c:v>
                </c:pt>
                <c:pt idx="20">
                  <c:v>39504</c:v>
                </c:pt>
                <c:pt idx="21">
                  <c:v>39537</c:v>
                </c:pt>
                <c:pt idx="22">
                  <c:v>39572</c:v>
                </c:pt>
                <c:pt idx="23">
                  <c:v>39630</c:v>
                </c:pt>
                <c:pt idx="24">
                  <c:v>39662</c:v>
                </c:pt>
                <c:pt idx="25">
                  <c:v>39692</c:v>
                </c:pt>
                <c:pt idx="26">
                  <c:v>39721</c:v>
                </c:pt>
                <c:pt idx="27">
                  <c:v>39753</c:v>
                </c:pt>
                <c:pt idx="28">
                  <c:v>39783</c:v>
                </c:pt>
                <c:pt idx="29">
                  <c:v>39815</c:v>
                </c:pt>
                <c:pt idx="30">
                  <c:v>39846</c:v>
                </c:pt>
                <c:pt idx="31">
                  <c:v>39875</c:v>
                </c:pt>
              </c:strCache>
            </c:strRef>
          </c:cat>
          <c:val>
            <c:numRef>
              <c:f>'Isolated Bores'!$AP$25:$AP$56</c:f>
              <c:numCache>
                <c:ptCount val="32"/>
                <c:pt idx="0">
                  <c:v>-2.06</c:v>
                </c:pt>
                <c:pt idx="1">
                  <c:v>-2.12</c:v>
                </c:pt>
                <c:pt idx="2">
                  <c:v>-2.02</c:v>
                </c:pt>
                <c:pt idx="3">
                  <c:v>-2.17</c:v>
                </c:pt>
                <c:pt idx="4">
                  <c:v>-2.15</c:v>
                </c:pt>
                <c:pt idx="5">
                  <c:v>-2.11</c:v>
                </c:pt>
                <c:pt idx="6">
                  <c:v>-2.15</c:v>
                </c:pt>
                <c:pt idx="7">
                  <c:v>-2.07</c:v>
                </c:pt>
                <c:pt idx="8">
                  <c:v>-2</c:v>
                </c:pt>
                <c:pt idx="9">
                  <c:v>-2.04</c:v>
                </c:pt>
                <c:pt idx="10">
                  <c:v>-1.99</c:v>
                </c:pt>
                <c:pt idx="11">
                  <c:v>-2</c:v>
                </c:pt>
                <c:pt idx="12">
                  <c:v>-1.98</c:v>
                </c:pt>
                <c:pt idx="13">
                  <c:v>-1.97</c:v>
                </c:pt>
                <c:pt idx="14">
                  <c:v>-1.84</c:v>
                </c:pt>
                <c:pt idx="15">
                  <c:v>-2.1</c:v>
                </c:pt>
                <c:pt idx="16">
                  <c:v>-2.18</c:v>
                </c:pt>
                <c:pt idx="17">
                  <c:v>-2.21</c:v>
                </c:pt>
                <c:pt idx="18">
                  <c:v>-2.2</c:v>
                </c:pt>
                <c:pt idx="19">
                  <c:v>-2.21</c:v>
                </c:pt>
                <c:pt idx="20">
                  <c:v>-2.09</c:v>
                </c:pt>
                <c:pt idx="21">
                  <c:v>-2.19</c:v>
                </c:pt>
                <c:pt idx="22">
                  <c:v>-2.05</c:v>
                </c:pt>
                <c:pt idx="23">
                  <c:v>-2</c:v>
                </c:pt>
                <c:pt idx="24">
                  <c:v>-1.83</c:v>
                </c:pt>
                <c:pt idx="25">
                  <c:v>-1.84</c:v>
                </c:pt>
                <c:pt idx="26">
                  <c:v>-1.84</c:v>
                </c:pt>
                <c:pt idx="27">
                  <c:v>-1.91</c:v>
                </c:pt>
                <c:pt idx="28">
                  <c:v>-2.04</c:v>
                </c:pt>
                <c:pt idx="29">
                  <c:v>-2.11</c:v>
                </c:pt>
                <c:pt idx="30">
                  <c:v>-2</c:v>
                </c:pt>
                <c:pt idx="31">
                  <c:v>-2.06</c:v>
                </c:pt>
              </c:numCache>
            </c:numRef>
          </c:val>
          <c:smooth val="1"/>
        </c:ser>
        <c:marker val="1"/>
        <c:axId val="14776528"/>
        <c:axId val="65879889"/>
      </c:lineChart>
      <c:dateAx>
        <c:axId val="14776528"/>
        <c:scaling>
          <c:orientation val="minMax"/>
          <c:max val="39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879889"/>
        <c:crosses val="max"/>
        <c:auto val="0"/>
        <c:majorUnit val="3"/>
        <c:majorTimeUnit val="months"/>
        <c:noMultiLvlLbl val="0"/>
      </c:dateAx>
      <c:valAx>
        <c:axId val="6587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6528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Bores'!$AO$25:$AO$56</c:f>
              <c:strCache>
                <c:ptCount val="32"/>
                <c:pt idx="0">
                  <c:v>39099</c:v>
                </c:pt>
                <c:pt idx="1">
                  <c:v>39128</c:v>
                </c:pt>
                <c:pt idx="2">
                  <c:v>39170</c:v>
                </c:pt>
                <c:pt idx="3">
                  <c:v>39176</c:v>
                </c:pt>
                <c:pt idx="4">
                  <c:v>39205</c:v>
                </c:pt>
                <c:pt idx="5">
                  <c:v>39224</c:v>
                </c:pt>
                <c:pt idx="6">
                  <c:v>39235</c:v>
                </c:pt>
                <c:pt idx="7">
                  <c:v>39267</c:v>
                </c:pt>
                <c:pt idx="8">
                  <c:v>39274</c:v>
                </c:pt>
                <c:pt idx="9">
                  <c:v>39281</c:v>
                </c:pt>
                <c:pt idx="10">
                  <c:v>39288</c:v>
                </c:pt>
                <c:pt idx="11">
                  <c:v>39297</c:v>
                </c:pt>
                <c:pt idx="12">
                  <c:v>39311</c:v>
                </c:pt>
                <c:pt idx="13">
                  <c:v>39323</c:v>
                </c:pt>
                <c:pt idx="14">
                  <c:v>39340</c:v>
                </c:pt>
                <c:pt idx="15">
                  <c:v>39356</c:v>
                </c:pt>
                <c:pt idx="16">
                  <c:v>39387</c:v>
                </c:pt>
                <c:pt idx="17">
                  <c:v>39416</c:v>
                </c:pt>
                <c:pt idx="18">
                  <c:v>39446</c:v>
                </c:pt>
                <c:pt idx="19">
                  <c:v>39478</c:v>
                </c:pt>
                <c:pt idx="20">
                  <c:v>39504</c:v>
                </c:pt>
                <c:pt idx="21">
                  <c:v>39537</c:v>
                </c:pt>
                <c:pt idx="22">
                  <c:v>39572</c:v>
                </c:pt>
                <c:pt idx="23">
                  <c:v>39630</c:v>
                </c:pt>
                <c:pt idx="24">
                  <c:v>39662</c:v>
                </c:pt>
                <c:pt idx="25">
                  <c:v>39692</c:v>
                </c:pt>
                <c:pt idx="26">
                  <c:v>39721</c:v>
                </c:pt>
                <c:pt idx="27">
                  <c:v>39753</c:v>
                </c:pt>
                <c:pt idx="28">
                  <c:v>39783</c:v>
                </c:pt>
                <c:pt idx="29">
                  <c:v>39815</c:v>
                </c:pt>
                <c:pt idx="30">
                  <c:v>39846</c:v>
                </c:pt>
                <c:pt idx="31">
                  <c:v>39875</c:v>
                </c:pt>
              </c:strCache>
            </c:strRef>
          </c:cat>
          <c:val>
            <c:numRef>
              <c:f>'Isolated Bores'!$AQ$25:$AQ$56</c:f>
              <c:numCache>
                <c:ptCount val="32"/>
                <c:pt idx="0">
                  <c:v>-0.82</c:v>
                </c:pt>
                <c:pt idx="1">
                  <c:v>-0.81</c:v>
                </c:pt>
                <c:pt idx="2">
                  <c:v>-0.91</c:v>
                </c:pt>
                <c:pt idx="3">
                  <c:v>-0.92</c:v>
                </c:pt>
                <c:pt idx="4">
                  <c:v>-0.95</c:v>
                </c:pt>
                <c:pt idx="5">
                  <c:v>-1.04</c:v>
                </c:pt>
                <c:pt idx="6">
                  <c:v>-1.1</c:v>
                </c:pt>
                <c:pt idx="7">
                  <c:v>-1.14</c:v>
                </c:pt>
                <c:pt idx="8">
                  <c:v>-1.09</c:v>
                </c:pt>
                <c:pt idx="9">
                  <c:v>-1.08</c:v>
                </c:pt>
                <c:pt idx="10">
                  <c:v>-1.04</c:v>
                </c:pt>
                <c:pt idx="11">
                  <c:v>-1.08</c:v>
                </c:pt>
                <c:pt idx="12">
                  <c:v>-0.99</c:v>
                </c:pt>
                <c:pt idx="13">
                  <c:v>-0.92</c:v>
                </c:pt>
                <c:pt idx="14">
                  <c:v>-0.87</c:v>
                </c:pt>
                <c:pt idx="15">
                  <c:v>-0.91</c:v>
                </c:pt>
                <c:pt idx="16">
                  <c:v>-0.92</c:v>
                </c:pt>
                <c:pt idx="17">
                  <c:v>-0.93</c:v>
                </c:pt>
                <c:pt idx="18">
                  <c:v>-0.9</c:v>
                </c:pt>
                <c:pt idx="19">
                  <c:v>-0.98</c:v>
                </c:pt>
                <c:pt idx="20">
                  <c:v>-0.77</c:v>
                </c:pt>
                <c:pt idx="21">
                  <c:v>-0.91</c:v>
                </c:pt>
                <c:pt idx="22">
                  <c:v>-0.94</c:v>
                </c:pt>
                <c:pt idx="23">
                  <c:v>-0.55</c:v>
                </c:pt>
                <c:pt idx="24">
                  <c:v>-0.21</c:v>
                </c:pt>
                <c:pt idx="25">
                  <c:v>-0.34</c:v>
                </c:pt>
                <c:pt idx="26">
                  <c:v>-0.51</c:v>
                </c:pt>
                <c:pt idx="27">
                  <c:v>-0.6</c:v>
                </c:pt>
                <c:pt idx="28">
                  <c:v>-0.65</c:v>
                </c:pt>
                <c:pt idx="29">
                  <c:v>-0.62</c:v>
                </c:pt>
                <c:pt idx="30">
                  <c:v>-0.49</c:v>
                </c:pt>
                <c:pt idx="31">
                  <c:v>-0.67</c:v>
                </c:pt>
              </c:numCache>
            </c:numRef>
          </c:val>
          <c:smooth val="1"/>
        </c:ser>
        <c:marker val="1"/>
        <c:axId val="56048090"/>
        <c:axId val="34670763"/>
      </c:lineChart>
      <c:dateAx>
        <c:axId val="56048090"/>
        <c:scaling>
          <c:orientation val="minMax"/>
          <c:max val="39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670763"/>
        <c:crosses val="max"/>
        <c:auto val="0"/>
        <c:majorUnit val="3"/>
        <c:majorTimeUnit val="months"/>
        <c:noMultiLvlLbl val="0"/>
      </c:dateAx>
      <c:valAx>
        <c:axId val="34670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4809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Bores'!$AR$25:$AR$54</c:f>
              <c:strCache>
                <c:ptCount val="30"/>
                <c:pt idx="0">
                  <c:v>39176</c:v>
                </c:pt>
                <c:pt idx="1">
                  <c:v>39205</c:v>
                </c:pt>
                <c:pt idx="2">
                  <c:v>39224</c:v>
                </c:pt>
                <c:pt idx="3">
                  <c:v>39235</c:v>
                </c:pt>
                <c:pt idx="4">
                  <c:v>39267</c:v>
                </c:pt>
                <c:pt idx="5">
                  <c:v>39274</c:v>
                </c:pt>
                <c:pt idx="6">
                  <c:v>39281</c:v>
                </c:pt>
                <c:pt idx="7">
                  <c:v>39288</c:v>
                </c:pt>
                <c:pt idx="8">
                  <c:v>39297</c:v>
                </c:pt>
                <c:pt idx="9">
                  <c:v>39311</c:v>
                </c:pt>
                <c:pt idx="10">
                  <c:v>39323</c:v>
                </c:pt>
                <c:pt idx="11">
                  <c:v>39340</c:v>
                </c:pt>
                <c:pt idx="12">
                  <c:v>39356</c:v>
                </c:pt>
                <c:pt idx="13">
                  <c:v>39387</c:v>
                </c:pt>
                <c:pt idx="14">
                  <c:v>39416</c:v>
                </c:pt>
                <c:pt idx="15">
                  <c:v>39430</c:v>
                </c:pt>
                <c:pt idx="16">
                  <c:v>39446</c:v>
                </c:pt>
                <c:pt idx="17">
                  <c:v>39478</c:v>
                </c:pt>
                <c:pt idx="18">
                  <c:v>39504</c:v>
                </c:pt>
                <c:pt idx="19">
                  <c:v>39537</c:v>
                </c:pt>
                <c:pt idx="20">
                  <c:v>39572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39753</c:v>
                </c:pt>
                <c:pt idx="26">
                  <c:v>39783</c:v>
                </c:pt>
                <c:pt idx="27">
                  <c:v>39815</c:v>
                </c:pt>
                <c:pt idx="28">
                  <c:v>39846</c:v>
                </c:pt>
                <c:pt idx="29">
                  <c:v>39875</c:v>
                </c:pt>
              </c:strCache>
            </c:strRef>
          </c:cat>
          <c:val>
            <c:numRef>
              <c:f>'Isolated Bores'!$AS$25:$AS$54</c:f>
              <c:numCache>
                <c:ptCount val="30"/>
                <c:pt idx="0">
                  <c:v>-2.73</c:v>
                </c:pt>
                <c:pt idx="1">
                  <c:v>-2.76</c:v>
                </c:pt>
                <c:pt idx="2">
                  <c:v>-2.81</c:v>
                </c:pt>
                <c:pt idx="3">
                  <c:v>-2.86</c:v>
                </c:pt>
                <c:pt idx="4">
                  <c:v>-2.95</c:v>
                </c:pt>
                <c:pt idx="5">
                  <c:v>-2.93</c:v>
                </c:pt>
                <c:pt idx="6">
                  <c:v>-2.91</c:v>
                </c:pt>
                <c:pt idx="7">
                  <c:v>-2.92</c:v>
                </c:pt>
                <c:pt idx="8">
                  <c:v>-2.99</c:v>
                </c:pt>
                <c:pt idx="9">
                  <c:v>-2.95</c:v>
                </c:pt>
                <c:pt idx="10">
                  <c:v>-2.94</c:v>
                </c:pt>
                <c:pt idx="11">
                  <c:v>-2.92</c:v>
                </c:pt>
                <c:pt idx="12">
                  <c:v>-2.96</c:v>
                </c:pt>
                <c:pt idx="13">
                  <c:v>-2.98</c:v>
                </c:pt>
                <c:pt idx="14">
                  <c:v>-2.99</c:v>
                </c:pt>
                <c:pt idx="15">
                  <c:v>-2.97</c:v>
                </c:pt>
                <c:pt idx="16">
                  <c:v>-2.98</c:v>
                </c:pt>
                <c:pt idx="17">
                  <c:v>-2.99</c:v>
                </c:pt>
                <c:pt idx="18">
                  <c:v>-2.96</c:v>
                </c:pt>
                <c:pt idx="19">
                  <c:v>-3.03</c:v>
                </c:pt>
                <c:pt idx="20">
                  <c:v>-2.94</c:v>
                </c:pt>
                <c:pt idx="21">
                  <c:v>-2.97</c:v>
                </c:pt>
                <c:pt idx="22">
                  <c:v>-2.84</c:v>
                </c:pt>
                <c:pt idx="23">
                  <c:v>-2.56</c:v>
                </c:pt>
                <c:pt idx="24">
                  <c:v>-2.51</c:v>
                </c:pt>
                <c:pt idx="25">
                  <c:v>-2.59</c:v>
                </c:pt>
                <c:pt idx="26">
                  <c:v>-2.66</c:v>
                </c:pt>
                <c:pt idx="27">
                  <c:v>-2.72</c:v>
                </c:pt>
                <c:pt idx="28">
                  <c:v>-2.51</c:v>
                </c:pt>
                <c:pt idx="29">
                  <c:v>-2.56</c:v>
                </c:pt>
              </c:numCache>
            </c:numRef>
          </c:val>
          <c:smooth val="1"/>
        </c:ser>
        <c:marker val="1"/>
        <c:axId val="43601412"/>
        <c:axId val="56868389"/>
      </c:lineChart>
      <c:dateAx>
        <c:axId val="43601412"/>
        <c:scaling>
          <c:orientation val="minMax"/>
          <c:max val="3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868389"/>
        <c:crosses val="max"/>
        <c:auto val="0"/>
        <c:majorUnit val="3"/>
        <c:majorTimeUnit val="months"/>
        <c:noMultiLvlLbl val="0"/>
      </c:dateAx>
      <c:valAx>
        <c:axId val="5686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01412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Bores'!$AR$25:$AR$54</c:f>
              <c:strCache>
                <c:ptCount val="30"/>
                <c:pt idx="0">
                  <c:v>39176</c:v>
                </c:pt>
                <c:pt idx="1">
                  <c:v>39205</c:v>
                </c:pt>
                <c:pt idx="2">
                  <c:v>39224</c:v>
                </c:pt>
                <c:pt idx="3">
                  <c:v>39235</c:v>
                </c:pt>
                <c:pt idx="4">
                  <c:v>39267</c:v>
                </c:pt>
                <c:pt idx="5">
                  <c:v>39274</c:v>
                </c:pt>
                <c:pt idx="6">
                  <c:v>39281</c:v>
                </c:pt>
                <c:pt idx="7">
                  <c:v>39288</c:v>
                </c:pt>
                <c:pt idx="8">
                  <c:v>39297</c:v>
                </c:pt>
                <c:pt idx="9">
                  <c:v>39311</c:v>
                </c:pt>
                <c:pt idx="10">
                  <c:v>39323</c:v>
                </c:pt>
                <c:pt idx="11">
                  <c:v>39340</c:v>
                </c:pt>
                <c:pt idx="12">
                  <c:v>39356</c:v>
                </c:pt>
                <c:pt idx="13">
                  <c:v>39387</c:v>
                </c:pt>
                <c:pt idx="14">
                  <c:v>39416</c:v>
                </c:pt>
                <c:pt idx="15">
                  <c:v>39430</c:v>
                </c:pt>
                <c:pt idx="16">
                  <c:v>39446</c:v>
                </c:pt>
                <c:pt idx="17">
                  <c:v>39478</c:v>
                </c:pt>
                <c:pt idx="18">
                  <c:v>39504</c:v>
                </c:pt>
                <c:pt idx="19">
                  <c:v>39537</c:v>
                </c:pt>
                <c:pt idx="20">
                  <c:v>39572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39753</c:v>
                </c:pt>
                <c:pt idx="26">
                  <c:v>39783</c:v>
                </c:pt>
                <c:pt idx="27">
                  <c:v>39815</c:v>
                </c:pt>
                <c:pt idx="28">
                  <c:v>39846</c:v>
                </c:pt>
                <c:pt idx="29">
                  <c:v>39875</c:v>
                </c:pt>
              </c:strCache>
            </c:strRef>
          </c:cat>
          <c:val>
            <c:numRef>
              <c:f>'Isolated Bores'!$AT$25:$AT$54</c:f>
              <c:numCache>
                <c:ptCount val="30"/>
                <c:pt idx="0">
                  <c:v>-2.89</c:v>
                </c:pt>
                <c:pt idx="1">
                  <c:v>-2.9</c:v>
                </c:pt>
                <c:pt idx="2">
                  <c:v>-2.97</c:v>
                </c:pt>
                <c:pt idx="3">
                  <c:v>-3.02</c:v>
                </c:pt>
                <c:pt idx="4">
                  <c:v>-3.1</c:v>
                </c:pt>
                <c:pt idx="5">
                  <c:v>-3.05</c:v>
                </c:pt>
                <c:pt idx="6">
                  <c:v>-3.07</c:v>
                </c:pt>
                <c:pt idx="7">
                  <c:v>-3.05</c:v>
                </c:pt>
                <c:pt idx="8">
                  <c:v>-3.12</c:v>
                </c:pt>
                <c:pt idx="9">
                  <c:v>-3.06</c:v>
                </c:pt>
                <c:pt idx="10">
                  <c:v>-3.07</c:v>
                </c:pt>
                <c:pt idx="11">
                  <c:v>-3.05</c:v>
                </c:pt>
                <c:pt idx="12">
                  <c:v>-3.08</c:v>
                </c:pt>
                <c:pt idx="13">
                  <c:v>-3.12</c:v>
                </c:pt>
                <c:pt idx="14">
                  <c:v>-3.13</c:v>
                </c:pt>
                <c:pt idx="15">
                  <c:v>-3.13</c:v>
                </c:pt>
                <c:pt idx="16">
                  <c:v>-3.12</c:v>
                </c:pt>
                <c:pt idx="17">
                  <c:v>-3.14</c:v>
                </c:pt>
                <c:pt idx="18">
                  <c:v>-3.09</c:v>
                </c:pt>
                <c:pt idx="19">
                  <c:v>-3.16</c:v>
                </c:pt>
                <c:pt idx="20">
                  <c:v>-3.05</c:v>
                </c:pt>
                <c:pt idx="21">
                  <c:v>-3.07</c:v>
                </c:pt>
                <c:pt idx="22">
                  <c:v>-2.93</c:v>
                </c:pt>
                <c:pt idx="23">
                  <c:v>-2.66</c:v>
                </c:pt>
                <c:pt idx="24">
                  <c:v>-2.62</c:v>
                </c:pt>
                <c:pt idx="25">
                  <c:v>-2.7</c:v>
                </c:pt>
                <c:pt idx="26">
                  <c:v>-2.78</c:v>
                </c:pt>
                <c:pt idx="27">
                  <c:v>-2.84</c:v>
                </c:pt>
                <c:pt idx="28">
                  <c:v>-2.71</c:v>
                </c:pt>
                <c:pt idx="29">
                  <c:v>-2.69</c:v>
                </c:pt>
              </c:numCache>
            </c:numRef>
          </c:val>
          <c:smooth val="1"/>
        </c:ser>
        <c:marker val="1"/>
        <c:axId val="42053454"/>
        <c:axId val="42936767"/>
      </c:lineChart>
      <c:dateAx>
        <c:axId val="42053454"/>
        <c:scaling>
          <c:orientation val="minMax"/>
          <c:max val="3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936767"/>
        <c:crosses val="max"/>
        <c:auto val="0"/>
        <c:majorUnit val="3"/>
        <c:majorTimeUnit val="months"/>
        <c:noMultiLvlLbl val="0"/>
      </c:dateAx>
      <c:valAx>
        <c:axId val="429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345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Bores'!$AR$25:$AR$54</c:f>
              <c:strCache>
                <c:ptCount val="30"/>
                <c:pt idx="0">
                  <c:v>39176</c:v>
                </c:pt>
                <c:pt idx="1">
                  <c:v>39205</c:v>
                </c:pt>
                <c:pt idx="2">
                  <c:v>39224</c:v>
                </c:pt>
                <c:pt idx="3">
                  <c:v>39235</c:v>
                </c:pt>
                <c:pt idx="4">
                  <c:v>39267</c:v>
                </c:pt>
                <c:pt idx="5">
                  <c:v>39274</c:v>
                </c:pt>
                <c:pt idx="6">
                  <c:v>39281</c:v>
                </c:pt>
                <c:pt idx="7">
                  <c:v>39288</c:v>
                </c:pt>
                <c:pt idx="8">
                  <c:v>39297</c:v>
                </c:pt>
                <c:pt idx="9">
                  <c:v>39311</c:v>
                </c:pt>
                <c:pt idx="10">
                  <c:v>39323</c:v>
                </c:pt>
                <c:pt idx="11">
                  <c:v>39340</c:v>
                </c:pt>
                <c:pt idx="12">
                  <c:v>39356</c:v>
                </c:pt>
                <c:pt idx="13">
                  <c:v>39387</c:v>
                </c:pt>
                <c:pt idx="14">
                  <c:v>39416</c:v>
                </c:pt>
                <c:pt idx="15">
                  <c:v>39430</c:v>
                </c:pt>
                <c:pt idx="16">
                  <c:v>39446</c:v>
                </c:pt>
                <c:pt idx="17">
                  <c:v>39478</c:v>
                </c:pt>
                <c:pt idx="18">
                  <c:v>39504</c:v>
                </c:pt>
                <c:pt idx="19">
                  <c:v>39537</c:v>
                </c:pt>
                <c:pt idx="20">
                  <c:v>39572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39753</c:v>
                </c:pt>
                <c:pt idx="26">
                  <c:v>39783</c:v>
                </c:pt>
                <c:pt idx="27">
                  <c:v>39815</c:v>
                </c:pt>
                <c:pt idx="28">
                  <c:v>39846</c:v>
                </c:pt>
                <c:pt idx="29">
                  <c:v>39875</c:v>
                </c:pt>
              </c:strCache>
            </c:strRef>
          </c:cat>
          <c:val>
            <c:numRef>
              <c:f>'Isolated Bores'!$AU$25:$AU$54</c:f>
              <c:numCache>
                <c:ptCount val="30"/>
                <c:pt idx="0">
                  <c:v>-2.84</c:v>
                </c:pt>
                <c:pt idx="1">
                  <c:v>-2.84</c:v>
                </c:pt>
                <c:pt idx="2">
                  <c:v>-2.92</c:v>
                </c:pt>
                <c:pt idx="3">
                  <c:v>-3.02</c:v>
                </c:pt>
                <c:pt idx="4">
                  <c:v>-3.04</c:v>
                </c:pt>
                <c:pt idx="5">
                  <c:v>-3</c:v>
                </c:pt>
                <c:pt idx="6">
                  <c:v>-3</c:v>
                </c:pt>
                <c:pt idx="7">
                  <c:v>-3.01</c:v>
                </c:pt>
                <c:pt idx="8">
                  <c:v>-3.05</c:v>
                </c:pt>
                <c:pt idx="9">
                  <c:v>-3.02</c:v>
                </c:pt>
                <c:pt idx="10">
                  <c:v>-3.01</c:v>
                </c:pt>
                <c:pt idx="11">
                  <c:v>-3</c:v>
                </c:pt>
                <c:pt idx="12">
                  <c:v>-3.05</c:v>
                </c:pt>
                <c:pt idx="13">
                  <c:v>-3.07</c:v>
                </c:pt>
                <c:pt idx="14">
                  <c:v>-3.09</c:v>
                </c:pt>
                <c:pt idx="15">
                  <c:v>-2.09</c:v>
                </c:pt>
                <c:pt idx="16">
                  <c:v>-3.07</c:v>
                </c:pt>
                <c:pt idx="17">
                  <c:v>-3.09</c:v>
                </c:pt>
                <c:pt idx="18">
                  <c:v>-3.04</c:v>
                </c:pt>
                <c:pt idx="19">
                  <c:v>-3.11</c:v>
                </c:pt>
                <c:pt idx="20">
                  <c:v>-2.93</c:v>
                </c:pt>
                <c:pt idx="21">
                  <c:v>-3.01</c:v>
                </c:pt>
                <c:pt idx="22">
                  <c:v>-2.85</c:v>
                </c:pt>
                <c:pt idx="23">
                  <c:v>-2.59</c:v>
                </c:pt>
                <c:pt idx="24">
                  <c:v>-2.56</c:v>
                </c:pt>
                <c:pt idx="25">
                  <c:v>-2.64</c:v>
                </c:pt>
                <c:pt idx="26">
                  <c:v>-2.71</c:v>
                </c:pt>
                <c:pt idx="27">
                  <c:v>-2.78</c:v>
                </c:pt>
                <c:pt idx="28">
                  <c:v>-2.67</c:v>
                </c:pt>
                <c:pt idx="29">
                  <c:v>-2.64</c:v>
                </c:pt>
              </c:numCache>
            </c:numRef>
          </c:val>
          <c:smooth val="1"/>
        </c:ser>
        <c:marker val="1"/>
        <c:axId val="50886584"/>
        <c:axId val="55326073"/>
      </c:lineChart>
      <c:dateAx>
        <c:axId val="50886584"/>
        <c:scaling>
          <c:orientation val="minMax"/>
          <c:max val="3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326073"/>
        <c:crosses val="max"/>
        <c:auto val="0"/>
        <c:majorUnit val="3"/>
        <c:majorTimeUnit val="months"/>
        <c:noMultiLvlLbl val="0"/>
      </c:dateAx>
      <c:valAx>
        <c:axId val="5532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6584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'Isolated Bores'!$AR$25:$AR$54</c:f>
              <c:strCache>
                <c:ptCount val="30"/>
                <c:pt idx="0">
                  <c:v>39176</c:v>
                </c:pt>
                <c:pt idx="1">
                  <c:v>39205</c:v>
                </c:pt>
                <c:pt idx="2">
                  <c:v>39224</c:v>
                </c:pt>
                <c:pt idx="3">
                  <c:v>39235</c:v>
                </c:pt>
                <c:pt idx="4">
                  <c:v>39267</c:v>
                </c:pt>
                <c:pt idx="5">
                  <c:v>39274</c:v>
                </c:pt>
                <c:pt idx="6">
                  <c:v>39281</c:v>
                </c:pt>
                <c:pt idx="7">
                  <c:v>39288</c:v>
                </c:pt>
                <c:pt idx="8">
                  <c:v>39297</c:v>
                </c:pt>
                <c:pt idx="9">
                  <c:v>39311</c:v>
                </c:pt>
                <c:pt idx="10">
                  <c:v>39323</c:v>
                </c:pt>
                <c:pt idx="11">
                  <c:v>39340</c:v>
                </c:pt>
                <c:pt idx="12">
                  <c:v>39356</c:v>
                </c:pt>
                <c:pt idx="13">
                  <c:v>39387</c:v>
                </c:pt>
                <c:pt idx="14">
                  <c:v>39416</c:v>
                </c:pt>
                <c:pt idx="15">
                  <c:v>39430</c:v>
                </c:pt>
                <c:pt idx="16">
                  <c:v>39446</c:v>
                </c:pt>
                <c:pt idx="17">
                  <c:v>39478</c:v>
                </c:pt>
                <c:pt idx="18">
                  <c:v>39504</c:v>
                </c:pt>
                <c:pt idx="19">
                  <c:v>39537</c:v>
                </c:pt>
                <c:pt idx="20">
                  <c:v>39572</c:v>
                </c:pt>
                <c:pt idx="21">
                  <c:v>39630</c:v>
                </c:pt>
                <c:pt idx="22">
                  <c:v>39662</c:v>
                </c:pt>
                <c:pt idx="23">
                  <c:v>39692</c:v>
                </c:pt>
                <c:pt idx="24">
                  <c:v>39721</c:v>
                </c:pt>
                <c:pt idx="25">
                  <c:v>39753</c:v>
                </c:pt>
                <c:pt idx="26">
                  <c:v>39783</c:v>
                </c:pt>
                <c:pt idx="27">
                  <c:v>39815</c:v>
                </c:pt>
                <c:pt idx="28">
                  <c:v>39846</c:v>
                </c:pt>
                <c:pt idx="29">
                  <c:v>39875</c:v>
                </c:pt>
              </c:strCache>
            </c:strRef>
          </c:cat>
          <c:val>
            <c:numRef>
              <c:f>'Isolated Bores'!$AV$25:$AV$54</c:f>
              <c:numCache>
                <c:ptCount val="30"/>
                <c:pt idx="0">
                  <c:v>-2.5</c:v>
                </c:pt>
                <c:pt idx="1">
                  <c:v>-2.52</c:v>
                </c:pt>
                <c:pt idx="2">
                  <c:v>-2.53</c:v>
                </c:pt>
                <c:pt idx="3">
                  <c:v>-2.61</c:v>
                </c:pt>
                <c:pt idx="4">
                  <c:v>-2.71</c:v>
                </c:pt>
                <c:pt idx="5">
                  <c:v>-2.64</c:v>
                </c:pt>
                <c:pt idx="6">
                  <c:v>-2.66</c:v>
                </c:pt>
                <c:pt idx="7">
                  <c:v>-2.67</c:v>
                </c:pt>
                <c:pt idx="8">
                  <c:v>-2.71</c:v>
                </c:pt>
                <c:pt idx="9">
                  <c:v>-2.67</c:v>
                </c:pt>
                <c:pt idx="10">
                  <c:v>-2.65</c:v>
                </c:pt>
                <c:pt idx="11">
                  <c:v>-2.65</c:v>
                </c:pt>
                <c:pt idx="12">
                  <c:v>-2.68</c:v>
                </c:pt>
                <c:pt idx="13">
                  <c:v>-2.73</c:v>
                </c:pt>
                <c:pt idx="14">
                  <c:v>-2.76</c:v>
                </c:pt>
                <c:pt idx="15">
                  <c:v>-2.76</c:v>
                </c:pt>
                <c:pt idx="16">
                  <c:v>-2.74</c:v>
                </c:pt>
                <c:pt idx="17">
                  <c:v>-2.76</c:v>
                </c:pt>
                <c:pt idx="18">
                  <c:v>-2.7</c:v>
                </c:pt>
                <c:pt idx="19">
                  <c:v>-2.79</c:v>
                </c:pt>
                <c:pt idx="20">
                  <c:v>-1.89</c:v>
                </c:pt>
                <c:pt idx="21">
                  <c:v>-2.57</c:v>
                </c:pt>
                <c:pt idx="22">
                  <c:v>-2.42</c:v>
                </c:pt>
                <c:pt idx="23">
                  <c:v>-2.21</c:v>
                </c:pt>
                <c:pt idx="24">
                  <c:v>-2.2</c:v>
                </c:pt>
                <c:pt idx="25">
                  <c:v>-2.29</c:v>
                </c:pt>
                <c:pt idx="26">
                  <c:v>-2.36</c:v>
                </c:pt>
                <c:pt idx="27">
                  <c:v>-2.43</c:v>
                </c:pt>
                <c:pt idx="28">
                  <c:v>-2.37</c:v>
                </c:pt>
                <c:pt idx="29">
                  <c:v>-2.33</c:v>
                </c:pt>
              </c:numCache>
            </c:numRef>
          </c:val>
          <c:smooth val="1"/>
        </c:ser>
        <c:marker val="1"/>
        <c:axId val="28172610"/>
        <c:axId val="52226899"/>
      </c:lineChart>
      <c:dateAx>
        <c:axId val="28172610"/>
        <c:scaling>
          <c:orientation val="minMax"/>
          <c:max val="3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226899"/>
        <c:crosses val="max"/>
        <c:auto val="0"/>
        <c:majorUnit val="3"/>
        <c:majorTimeUnit val="months"/>
        <c:noMultiLvlLbl val="0"/>
      </c:dateAx>
      <c:valAx>
        <c:axId val="5222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to Groundwater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7261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0.69375</cdr:x>
      <cdr:y>0.14175</cdr:y>
    </cdr:from>
    <cdr:to>
      <cdr:x>0.9165</cdr:x>
      <cdr:y>0.31775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448425" y="809625"/>
          <a:ext cx="20764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10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0.14275</cdr:y>
    </cdr:from>
    <cdr:to>
      <cdr:x>0.935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809625"/>
          <a:ext cx="21240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25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0.14625</cdr:y>
    </cdr:from>
    <cdr:to>
      <cdr:x>0.92975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6438900" y="828675"/>
          <a:ext cx="22098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26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0.1565</cdr:y>
    </cdr:from>
    <cdr:to>
      <cdr:x>0.9385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885825"/>
          <a:ext cx="2133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27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0.13675</cdr:y>
    </cdr:from>
    <cdr:to>
      <cdr:x>0.9315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781050"/>
          <a:ext cx="2371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28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0.15975</cdr:y>
    </cdr:from>
    <cdr:to>
      <cdr:x>0.93775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904875"/>
          <a:ext cx="2066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29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0.1615</cdr:y>
    </cdr:from>
    <cdr:to>
      <cdr:x>0.92625</cdr:x>
      <cdr:y>0.264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914400"/>
          <a:ext cx="2066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30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0.159</cdr:y>
    </cdr:from>
    <cdr:to>
      <cdr:x>0.93775</cdr:x>
      <cdr:y>0.28625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904875"/>
          <a:ext cx="21621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36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0.159</cdr:y>
    </cdr:from>
    <cdr:to>
      <cdr:x>0.92275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904875"/>
          <a:ext cx="15049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48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0.14175</cdr:y>
    </cdr:from>
    <cdr:to>
      <cdr:x>0.9325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0" y="809625"/>
          <a:ext cx="20002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49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0.13675</cdr:y>
    </cdr:from>
    <cdr:to>
      <cdr:x>0.94025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81050"/>
          <a:ext cx="25527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12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0.14875</cdr:y>
    </cdr:from>
    <cdr:to>
      <cdr:x>0.9245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847725"/>
          <a:ext cx="20955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13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0.135</cdr:y>
    </cdr:from>
    <cdr:to>
      <cdr:x>0.9325</cdr:x>
      <cdr:y>0.30675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771525"/>
          <a:ext cx="209550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14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0.14175</cdr:y>
    </cdr:from>
    <cdr:to>
      <cdr:x>0.94475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809625"/>
          <a:ext cx="21431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MK 15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?m from drain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workbookViewId="0" topLeftCell="A1">
      <selection activeCell="AI59" activeCellId="5" sqref="T44 T56:T57 T59:T60 AI44 AI56:AI57 AI59:AI60"/>
    </sheetView>
  </sheetViews>
  <sheetFormatPr defaultColWidth="9.140625" defaultRowHeight="12.75"/>
  <cols>
    <col min="1" max="1" width="24.8515625" style="0" customWidth="1"/>
  </cols>
  <sheetData>
    <row r="1" spans="1:20" ht="12.75">
      <c r="A1" s="9" t="s">
        <v>0</v>
      </c>
      <c r="B1" s="9"/>
      <c r="C1" s="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T1" s="1"/>
    </row>
    <row r="2" spans="1:20" ht="12.75">
      <c r="A2" s="4" t="s">
        <v>1</v>
      </c>
      <c r="B2" s="4">
        <f>COUNT(B25:B31)</f>
        <v>7</v>
      </c>
      <c r="C2" s="4">
        <f aca="true" t="shared" si="0" ref="C2:I2">COUNT(C25:C31)</f>
        <v>0</v>
      </c>
      <c r="D2" s="4">
        <f t="shared" si="0"/>
        <v>7</v>
      </c>
      <c r="E2" s="4">
        <f t="shared" si="0"/>
        <v>7</v>
      </c>
      <c r="F2" s="4">
        <f t="shared" si="0"/>
        <v>7</v>
      </c>
      <c r="G2" s="4">
        <f t="shared" si="0"/>
        <v>7</v>
      </c>
      <c r="H2" s="4">
        <f t="shared" si="0"/>
        <v>4</v>
      </c>
      <c r="I2" s="4">
        <f t="shared" si="0"/>
        <v>4</v>
      </c>
      <c r="J2" s="4">
        <f aca="true" t="shared" si="1" ref="J2:P2">COUNT(J28:J34)</f>
        <v>7</v>
      </c>
      <c r="K2" s="4">
        <f t="shared" si="1"/>
        <v>7</v>
      </c>
      <c r="L2" s="4">
        <f t="shared" si="1"/>
        <v>7</v>
      </c>
      <c r="M2" s="4">
        <f t="shared" si="1"/>
        <v>3</v>
      </c>
      <c r="N2" s="4">
        <f t="shared" si="1"/>
        <v>0</v>
      </c>
      <c r="O2" s="4">
        <f t="shared" si="1"/>
        <v>0</v>
      </c>
      <c r="P2" s="4">
        <f t="shared" si="1"/>
        <v>0</v>
      </c>
      <c r="T2" s="1"/>
    </row>
    <row r="3" spans="1:20" ht="12.75">
      <c r="A3" s="4" t="s">
        <v>2</v>
      </c>
      <c r="B3" s="5">
        <f>MAX(B25:B31)</f>
        <v>1.46</v>
      </c>
      <c r="C3" s="5">
        <f aca="true" t="shared" si="2" ref="C3:I3">MAX(C25:C31)</f>
        <v>0</v>
      </c>
      <c r="D3" s="5">
        <f t="shared" si="2"/>
        <v>1.37</v>
      </c>
      <c r="E3" s="5">
        <f t="shared" si="2"/>
        <v>1.31</v>
      </c>
      <c r="F3" s="5">
        <f t="shared" si="2"/>
        <v>2.17</v>
      </c>
      <c r="G3" s="5">
        <f t="shared" si="2"/>
        <v>1.1</v>
      </c>
      <c r="H3" s="5">
        <f t="shared" si="2"/>
        <v>2.86</v>
      </c>
      <c r="I3" s="5">
        <f t="shared" si="2"/>
        <v>3.02</v>
      </c>
      <c r="J3" s="5">
        <f aca="true" t="shared" si="3" ref="J3:P3">MAX(J28:J34)</f>
        <v>3.04</v>
      </c>
      <c r="K3" s="5">
        <f t="shared" si="3"/>
        <v>2.71</v>
      </c>
      <c r="L3" s="5">
        <f t="shared" si="3"/>
        <v>2.65</v>
      </c>
      <c r="M3" s="5">
        <f t="shared" si="3"/>
        <v>2.48</v>
      </c>
      <c r="N3" s="5">
        <f t="shared" si="3"/>
        <v>0</v>
      </c>
      <c r="O3" s="5">
        <f t="shared" si="3"/>
        <v>0</v>
      </c>
      <c r="P3" s="5">
        <f t="shared" si="3"/>
        <v>0</v>
      </c>
      <c r="T3" s="1"/>
    </row>
    <row r="4" spans="1:20" ht="12.75">
      <c r="A4" s="4" t="s">
        <v>3</v>
      </c>
      <c r="B4" s="5">
        <f>MIN(B25:B31)</f>
        <v>1.28</v>
      </c>
      <c r="C4" s="5">
        <f aca="true" t="shared" si="4" ref="C4:I4">MIN(C25:C31)</f>
        <v>0</v>
      </c>
      <c r="D4" s="5">
        <f t="shared" si="4"/>
        <v>1.1</v>
      </c>
      <c r="E4" s="5">
        <f t="shared" si="4"/>
        <v>1.09</v>
      </c>
      <c r="F4" s="5">
        <f t="shared" si="4"/>
        <v>2.02</v>
      </c>
      <c r="G4" s="5">
        <f t="shared" si="4"/>
        <v>0.81</v>
      </c>
      <c r="H4" s="5">
        <f t="shared" si="4"/>
        <v>2.73</v>
      </c>
      <c r="I4" s="5">
        <f t="shared" si="4"/>
        <v>2.89</v>
      </c>
      <c r="J4" s="5">
        <f aca="true" t="shared" si="5" ref="J4:P4">MIN(J28:J34)</f>
        <v>2.84</v>
      </c>
      <c r="K4" s="5">
        <f t="shared" si="5"/>
        <v>2.5</v>
      </c>
      <c r="L4" s="5">
        <f t="shared" si="5"/>
        <v>2.43</v>
      </c>
      <c r="M4" s="5">
        <f t="shared" si="5"/>
        <v>2.42</v>
      </c>
      <c r="N4" s="5">
        <f t="shared" si="5"/>
        <v>0</v>
      </c>
      <c r="O4" s="5">
        <f t="shared" si="5"/>
        <v>0</v>
      </c>
      <c r="P4" s="5">
        <f t="shared" si="5"/>
        <v>0</v>
      </c>
      <c r="T4" s="1"/>
    </row>
    <row r="5" spans="1:20" ht="12.75">
      <c r="A5" s="4" t="s">
        <v>4</v>
      </c>
      <c r="B5" s="5">
        <f aca="true" t="shared" si="6" ref="B5:I5">AVERAGE(B25:B311)</f>
        <v>1.3175000000000001</v>
      </c>
      <c r="C5" s="5" t="e">
        <f t="shared" si="6"/>
        <v>#DIV/0!</v>
      </c>
      <c r="D5" s="5">
        <f t="shared" si="6"/>
        <v>1.1114285714285714</v>
      </c>
      <c r="E5" s="5">
        <f t="shared" si="6"/>
        <v>1.0664285714285715</v>
      </c>
      <c r="F5" s="5">
        <f t="shared" si="6"/>
        <v>2.0478124999999996</v>
      </c>
      <c r="G5" s="5">
        <f t="shared" si="6"/>
        <v>0.8331250000000002</v>
      </c>
      <c r="H5" s="5">
        <f t="shared" si="6"/>
        <v>2.846333333333334</v>
      </c>
      <c r="I5" s="5">
        <f t="shared" si="6"/>
        <v>2.9789999999999996</v>
      </c>
      <c r="J5" s="5">
        <f aca="true" t="shared" si="7" ref="J5:P5">AVERAGE(J28:J311)</f>
        <v>2.8913333333333333</v>
      </c>
      <c r="K5" s="5">
        <f t="shared" si="7"/>
        <v>2.5503333333333336</v>
      </c>
      <c r="L5" s="5">
        <f t="shared" si="7"/>
        <v>2.4483333333333337</v>
      </c>
      <c r="M5" s="5">
        <f t="shared" si="7"/>
        <v>2.265185185185185</v>
      </c>
      <c r="N5" s="5">
        <f t="shared" si="7"/>
        <v>2.1144444444444446</v>
      </c>
      <c r="O5" s="5">
        <f t="shared" si="7"/>
        <v>1.634</v>
      </c>
      <c r="P5" s="5">
        <f t="shared" si="7"/>
        <v>1.614</v>
      </c>
      <c r="T5" s="1"/>
    </row>
    <row r="6" spans="1:20" ht="12.75">
      <c r="A6" s="4" t="s">
        <v>5</v>
      </c>
      <c r="B6" s="4">
        <f>STDEV(B25:B31)</f>
        <v>0.06414269805898722</v>
      </c>
      <c r="C6" s="4" t="e">
        <f aca="true" t="shared" si="8" ref="C6:I6">STDEV(C25:C31)</f>
        <v>#DIV/0!</v>
      </c>
      <c r="D6" s="4">
        <f t="shared" si="8"/>
        <v>0.09232447954800367</v>
      </c>
      <c r="E6" s="4">
        <f t="shared" si="8"/>
        <v>0.0665475125648705</v>
      </c>
      <c r="F6" s="4">
        <f t="shared" si="8"/>
        <v>0.05398412465054836</v>
      </c>
      <c r="G6" s="4">
        <f t="shared" si="8"/>
        <v>0.10659223593632165</v>
      </c>
      <c r="H6" s="4">
        <f t="shared" si="8"/>
        <v>0.05715476066493638</v>
      </c>
      <c r="I6" s="4">
        <f t="shared" si="8"/>
        <v>0.061373175465088546</v>
      </c>
      <c r="J6" s="4">
        <f aca="true" t="shared" si="9" ref="J6:P6">STDEV(J28:J34)</f>
        <v>0.08474050024015405</v>
      </c>
      <c r="K6" s="4">
        <f t="shared" si="9"/>
        <v>0.0801783725737436</v>
      </c>
      <c r="L6" s="4">
        <f t="shared" si="9"/>
        <v>0.08420496535524656</v>
      </c>
      <c r="M6" s="4">
        <f t="shared" si="9"/>
        <v>0.03055050463303896</v>
      </c>
      <c r="N6" s="4" t="e">
        <f t="shared" si="9"/>
        <v>#DIV/0!</v>
      </c>
      <c r="O6" s="4" t="e">
        <f t="shared" si="9"/>
        <v>#DIV/0!</v>
      </c>
      <c r="P6" s="4" t="e">
        <f t="shared" si="9"/>
        <v>#DIV/0!</v>
      </c>
      <c r="T6" s="1"/>
    </row>
    <row r="7" spans="1:20" ht="12.75">
      <c r="A7" s="4" t="s">
        <v>6</v>
      </c>
      <c r="B7" s="4">
        <f>VAR(B25:B31)</f>
        <v>0.004114285714286403</v>
      </c>
      <c r="C7" s="4" t="e">
        <f aca="true" t="shared" si="10" ref="C7:I7">VAR(C25:C31)</f>
        <v>#DIV/0!</v>
      </c>
      <c r="D7" s="4">
        <f t="shared" si="10"/>
        <v>0.008523809523809748</v>
      </c>
      <c r="E7" s="4">
        <f t="shared" si="10"/>
        <v>0.004428571428571597</v>
      </c>
      <c r="F7" s="4">
        <f t="shared" si="10"/>
        <v>0.0029142857142859433</v>
      </c>
      <c r="G7" s="4">
        <f t="shared" si="10"/>
        <v>0.011361904761904462</v>
      </c>
      <c r="H7" s="4">
        <f t="shared" si="10"/>
        <v>0.003266666666666159</v>
      </c>
      <c r="I7" s="4">
        <f t="shared" si="10"/>
        <v>0.0037666666666685464</v>
      </c>
      <c r="J7" s="4">
        <f aca="true" t="shared" si="11" ref="J7:P7">VAR(J28:J34)</f>
        <v>0.007180952380951548</v>
      </c>
      <c r="K7" s="4">
        <f t="shared" si="11"/>
        <v>0.006428571428574041</v>
      </c>
      <c r="L7" s="4">
        <f t="shared" si="11"/>
        <v>0.007090476190478275</v>
      </c>
      <c r="M7" s="4">
        <f t="shared" si="11"/>
        <v>0.0009333333333333351</v>
      </c>
      <c r="N7" s="4" t="e">
        <f t="shared" si="11"/>
        <v>#DIV/0!</v>
      </c>
      <c r="O7" s="4" t="e">
        <f t="shared" si="11"/>
        <v>#DIV/0!</v>
      </c>
      <c r="P7" s="4" t="e">
        <f t="shared" si="11"/>
        <v>#DIV/0!</v>
      </c>
      <c r="T7" s="1"/>
    </row>
    <row r="8" spans="1:20" ht="12.75">
      <c r="A8" s="4" t="s">
        <v>7</v>
      </c>
      <c r="B8" s="4">
        <f>B6/SQRT(B2)</f>
        <v>0.024243661069255084</v>
      </c>
      <c r="C8" s="4" t="e">
        <f aca="true" t="shared" si="12" ref="C8:P8">C6/SQRT(C2)</f>
        <v>#DIV/0!</v>
      </c>
      <c r="D8" s="4">
        <f t="shared" si="12"/>
        <v>0.03489537325821238</v>
      </c>
      <c r="E8" s="4">
        <f t="shared" si="12"/>
        <v>0.025152595516656204</v>
      </c>
      <c r="F8" s="4">
        <f t="shared" si="12"/>
        <v>0.020404081224408944</v>
      </c>
      <c r="G8" s="4">
        <f t="shared" si="12"/>
        <v>0.040288078282547025</v>
      </c>
      <c r="H8" s="4">
        <f t="shared" si="12"/>
        <v>0.02857738033246819</v>
      </c>
      <c r="I8" s="4">
        <f t="shared" si="12"/>
        <v>0.030686587732544273</v>
      </c>
      <c r="J8" s="4">
        <f t="shared" si="12"/>
        <v>0.03202889851580812</v>
      </c>
      <c r="K8" s="4">
        <f t="shared" si="12"/>
        <v>0.030304576336572478</v>
      </c>
      <c r="L8" s="4">
        <f t="shared" si="12"/>
        <v>0.031826485355256</v>
      </c>
      <c r="M8" s="4">
        <f t="shared" si="12"/>
        <v>0.017638342073763955</v>
      </c>
      <c r="N8" s="4" t="e">
        <f t="shared" si="12"/>
        <v>#DIV/0!</v>
      </c>
      <c r="O8" s="4" t="e">
        <f t="shared" si="12"/>
        <v>#DIV/0!</v>
      </c>
      <c r="P8" s="4" t="e">
        <f t="shared" si="12"/>
        <v>#DIV/0!</v>
      </c>
      <c r="T8" s="1"/>
    </row>
    <row r="9" spans="1:20" ht="12.75">
      <c r="A9" s="4" t="s">
        <v>8</v>
      </c>
      <c r="B9" s="5">
        <f>B3-B4</f>
        <v>0.17999999999999994</v>
      </c>
      <c r="C9" s="5">
        <f aca="true" t="shared" si="13" ref="C9:P9">C3-C4</f>
        <v>0</v>
      </c>
      <c r="D9" s="5">
        <f t="shared" si="13"/>
        <v>0.27</v>
      </c>
      <c r="E9" s="5">
        <f t="shared" si="13"/>
        <v>0.21999999999999997</v>
      </c>
      <c r="F9" s="5">
        <f t="shared" si="13"/>
        <v>0.1499999999999999</v>
      </c>
      <c r="G9" s="5">
        <f t="shared" si="13"/>
        <v>0.29000000000000004</v>
      </c>
      <c r="H9" s="5">
        <f t="shared" si="13"/>
        <v>0.1299999999999999</v>
      </c>
      <c r="I9" s="5">
        <f t="shared" si="13"/>
        <v>0.1299999999999999</v>
      </c>
      <c r="J9" s="5">
        <f t="shared" si="13"/>
        <v>0.20000000000000018</v>
      </c>
      <c r="K9" s="5">
        <f t="shared" si="13"/>
        <v>0.20999999999999996</v>
      </c>
      <c r="L9" s="5">
        <f t="shared" si="13"/>
        <v>0.21999999999999975</v>
      </c>
      <c r="M9" s="5">
        <f t="shared" si="13"/>
        <v>0.06000000000000005</v>
      </c>
      <c r="N9" s="5">
        <f t="shared" si="13"/>
        <v>0</v>
      </c>
      <c r="O9" s="5">
        <f t="shared" si="13"/>
        <v>0</v>
      </c>
      <c r="P9" s="5">
        <f t="shared" si="13"/>
        <v>0</v>
      </c>
      <c r="T9" s="1"/>
    </row>
    <row r="10" spans="1:20" ht="12.75">
      <c r="A10" s="8" t="s">
        <v>9</v>
      </c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T10" s="1"/>
    </row>
    <row r="11" spans="1:20" ht="12.75">
      <c r="A11" s="6" t="s">
        <v>1</v>
      </c>
      <c r="B11" s="6">
        <f>COUNT(B32:B311)</f>
        <v>25</v>
      </c>
      <c r="C11" s="6">
        <f aca="true" t="shared" si="14" ref="C11:I11">COUNT(C32:C311)</f>
        <v>0</v>
      </c>
      <c r="D11" s="6">
        <f t="shared" si="14"/>
        <v>21</v>
      </c>
      <c r="E11" s="6">
        <f t="shared" si="14"/>
        <v>21</v>
      </c>
      <c r="F11" s="6">
        <f t="shared" si="14"/>
        <v>25</v>
      </c>
      <c r="G11" s="6">
        <f t="shared" si="14"/>
        <v>25</v>
      </c>
      <c r="H11" s="6">
        <f t="shared" si="14"/>
        <v>26</v>
      </c>
      <c r="I11" s="6">
        <f t="shared" si="14"/>
        <v>26</v>
      </c>
      <c r="J11" s="6">
        <f aca="true" t="shared" si="15" ref="J11:P11">COUNT(J35:J311)</f>
        <v>23</v>
      </c>
      <c r="K11" s="6">
        <f t="shared" si="15"/>
        <v>23</v>
      </c>
      <c r="L11" s="6">
        <f t="shared" si="15"/>
        <v>23</v>
      </c>
      <c r="M11" s="6">
        <f t="shared" si="15"/>
        <v>24</v>
      </c>
      <c r="N11" s="6">
        <f t="shared" si="15"/>
        <v>9</v>
      </c>
      <c r="O11" s="6">
        <f t="shared" si="15"/>
        <v>5</v>
      </c>
      <c r="P11" s="6">
        <f t="shared" si="15"/>
        <v>5</v>
      </c>
      <c r="T11" s="1"/>
    </row>
    <row r="12" spans="1:20" ht="12.75">
      <c r="A12" s="6" t="s">
        <v>2</v>
      </c>
      <c r="B12" s="7">
        <f>MAX(B32:B311)</f>
        <v>1.61</v>
      </c>
      <c r="C12" s="7">
        <f aca="true" t="shared" si="16" ref="C12:I12">MAX(C32:C311)</f>
        <v>0</v>
      </c>
      <c r="D12" s="7">
        <f t="shared" si="16"/>
        <v>1.35</v>
      </c>
      <c r="E12" s="7">
        <f t="shared" si="16"/>
        <v>1.27</v>
      </c>
      <c r="F12" s="7">
        <f t="shared" si="16"/>
        <v>2.21</v>
      </c>
      <c r="G12" s="7">
        <f t="shared" si="16"/>
        <v>1.14</v>
      </c>
      <c r="H12" s="7">
        <f t="shared" si="16"/>
        <v>3.03</v>
      </c>
      <c r="I12" s="7">
        <f t="shared" si="16"/>
        <v>3.16</v>
      </c>
      <c r="J12" s="7">
        <f aca="true" t="shared" si="17" ref="J12:P12">MAX(J35:J311)</f>
        <v>3.11</v>
      </c>
      <c r="K12" s="7">
        <f t="shared" si="17"/>
        <v>2.79</v>
      </c>
      <c r="L12" s="7">
        <f t="shared" si="17"/>
        <v>2.72</v>
      </c>
      <c r="M12" s="7">
        <f t="shared" si="17"/>
        <v>2.58</v>
      </c>
      <c r="N12" s="7">
        <f t="shared" si="17"/>
        <v>2.29</v>
      </c>
      <c r="O12" s="7">
        <f t="shared" si="17"/>
        <v>1.99</v>
      </c>
      <c r="P12" s="7">
        <f t="shared" si="17"/>
        <v>2.03</v>
      </c>
      <c r="T12" s="1"/>
    </row>
    <row r="13" spans="1:20" ht="12.75">
      <c r="A13" s="6" t="s">
        <v>3</v>
      </c>
      <c r="B13" s="7">
        <f>MIN(B32:B311)</f>
        <v>0.59</v>
      </c>
      <c r="C13" s="7">
        <f aca="true" t="shared" si="18" ref="C13:I13">MIN(C32:C311)</f>
        <v>0</v>
      </c>
      <c r="D13" s="7">
        <f t="shared" si="18"/>
        <v>0.43</v>
      </c>
      <c r="E13" s="7">
        <f t="shared" si="18"/>
        <v>0.51</v>
      </c>
      <c r="F13" s="7">
        <f t="shared" si="18"/>
        <v>1.83</v>
      </c>
      <c r="G13" s="7">
        <f t="shared" si="18"/>
        <v>0.21</v>
      </c>
      <c r="H13" s="7">
        <f t="shared" si="18"/>
        <v>2.51</v>
      </c>
      <c r="I13" s="7">
        <f t="shared" si="18"/>
        <v>2.62</v>
      </c>
      <c r="J13" s="7">
        <f aca="true" t="shared" si="19" ref="J13:P13">MIN(J35:J311)</f>
        <v>2.09</v>
      </c>
      <c r="K13" s="7">
        <f t="shared" si="19"/>
        <v>1.89</v>
      </c>
      <c r="L13" s="7">
        <f t="shared" si="19"/>
        <v>0.93</v>
      </c>
      <c r="M13" s="7">
        <f t="shared" si="19"/>
        <v>0.62</v>
      </c>
      <c r="N13" s="7">
        <f t="shared" si="19"/>
        <v>2.01</v>
      </c>
      <c r="O13" s="7">
        <f t="shared" si="19"/>
        <v>1.49</v>
      </c>
      <c r="P13" s="7">
        <f t="shared" si="19"/>
        <v>1.43</v>
      </c>
      <c r="T13" s="1"/>
    </row>
    <row r="14" spans="1:20" ht="12.75">
      <c r="A14" s="6" t="s">
        <v>4</v>
      </c>
      <c r="B14" s="7">
        <f>AVERAGE(B32:B311)</f>
        <v>1.2996</v>
      </c>
      <c r="C14" s="7" t="e">
        <f aca="true" t="shared" si="20" ref="C14:I14">AVERAGE(C32:C311)</f>
        <v>#DIV/0!</v>
      </c>
      <c r="D14" s="7">
        <f t="shared" si="20"/>
        <v>1.0695238095238093</v>
      </c>
      <c r="E14" s="7">
        <f t="shared" si="20"/>
        <v>1.0204761904761905</v>
      </c>
      <c r="F14" s="7">
        <f t="shared" si="20"/>
        <v>2.0300000000000002</v>
      </c>
      <c r="G14" s="7">
        <f t="shared" si="20"/>
        <v>0.8044000000000001</v>
      </c>
      <c r="H14" s="7">
        <f t="shared" si="20"/>
        <v>2.855</v>
      </c>
      <c r="I14" s="7">
        <f t="shared" si="20"/>
        <v>2.984230769230768</v>
      </c>
      <c r="J14" s="7">
        <f aca="true" t="shared" si="21" ref="J14:P14">AVERAGE(J35:J311)</f>
        <v>2.8730434782608696</v>
      </c>
      <c r="K14" s="7">
        <f t="shared" si="21"/>
        <v>2.536521739130435</v>
      </c>
      <c r="L14" s="7">
        <f t="shared" si="21"/>
        <v>2.4213043478260867</v>
      </c>
      <c r="M14" s="7">
        <f t="shared" si="21"/>
        <v>2.2424999999999997</v>
      </c>
      <c r="N14" s="7">
        <f t="shared" si="21"/>
        <v>2.1144444444444446</v>
      </c>
      <c r="O14" s="7">
        <f t="shared" si="21"/>
        <v>1.634</v>
      </c>
      <c r="P14" s="7">
        <f t="shared" si="21"/>
        <v>1.614</v>
      </c>
      <c r="T14" s="1"/>
    </row>
    <row r="15" spans="1:20" ht="12.75">
      <c r="A15" s="6" t="s">
        <v>5</v>
      </c>
      <c r="B15" s="6">
        <f>STDEV(B32:B311)</f>
        <v>0.2554649356239202</v>
      </c>
      <c r="C15" s="6" t="e">
        <f aca="true" t="shared" si="22" ref="C15:I15">STDEV(C32:C311)</f>
        <v>#DIV/0!</v>
      </c>
      <c r="D15" s="6">
        <f t="shared" si="22"/>
        <v>0.23542464166854413</v>
      </c>
      <c r="E15" s="6">
        <f t="shared" si="22"/>
        <v>0.20874568715248087</v>
      </c>
      <c r="F15" s="6">
        <f t="shared" si="22"/>
        <v>0.11793359713555511</v>
      </c>
      <c r="G15" s="6">
        <f t="shared" si="22"/>
        <v>0.25013463041596845</v>
      </c>
      <c r="H15" s="6">
        <f t="shared" si="22"/>
        <v>0.17360299536585533</v>
      </c>
      <c r="I15" s="6">
        <f t="shared" si="22"/>
        <v>0.1763671869010477</v>
      </c>
      <c r="J15" s="6">
        <f aca="true" t="shared" si="23" ref="J15:P15">STDEV(J35:J311)</f>
        <v>0.2515847007671178</v>
      </c>
      <c r="K15" s="6">
        <f t="shared" si="23"/>
        <v>0.23911976260770268</v>
      </c>
      <c r="L15" s="6">
        <f t="shared" si="23"/>
        <v>0.3816984095975866</v>
      </c>
      <c r="M15" s="6">
        <f t="shared" si="23"/>
        <v>0.41454270247335856</v>
      </c>
      <c r="N15" s="6">
        <f t="shared" si="23"/>
        <v>0.0876229295206309</v>
      </c>
      <c r="O15" s="6">
        <f t="shared" si="23"/>
        <v>0.2035436071214238</v>
      </c>
      <c r="P15" s="6">
        <f t="shared" si="23"/>
        <v>0.23985412233271908</v>
      </c>
      <c r="T15" s="1"/>
    </row>
    <row r="16" spans="1:20" ht="12.75">
      <c r="A16" s="6" t="s">
        <v>6</v>
      </c>
      <c r="B16" s="6">
        <f>VAR(B32:B311)</f>
        <v>0.06526233333333369</v>
      </c>
      <c r="C16" s="6" t="e">
        <f aca="true" t="shared" si="24" ref="C16:I16">VAR(C32:C311)</f>
        <v>#DIV/0!</v>
      </c>
      <c r="D16" s="6">
        <f t="shared" si="24"/>
        <v>0.0554247619047624</v>
      </c>
      <c r="E16" s="6">
        <f t="shared" si="24"/>
        <v>0.043574761904761415</v>
      </c>
      <c r="F16" s="6">
        <f t="shared" si="24"/>
        <v>0.013908333333331413</v>
      </c>
      <c r="G16" s="6">
        <f t="shared" si="24"/>
        <v>0.06256733333333313</v>
      </c>
      <c r="H16" s="6">
        <f t="shared" si="24"/>
        <v>0.03013799999999719</v>
      </c>
      <c r="I16" s="6">
        <f t="shared" si="24"/>
        <v>0.031105384615389083</v>
      </c>
      <c r="J16" s="6">
        <f aca="true" t="shared" si="25" ref="J16:P16">VAR(J35:J311)</f>
        <v>0.06329486166008022</v>
      </c>
      <c r="K16" s="6">
        <f t="shared" si="25"/>
        <v>0.05717826086956408</v>
      </c>
      <c r="L16" s="6">
        <f t="shared" si="25"/>
        <v>0.145693675889327</v>
      </c>
      <c r="M16" s="6">
        <f t="shared" si="25"/>
        <v>0.17184565217391548</v>
      </c>
      <c r="N16" s="6">
        <f t="shared" si="25"/>
        <v>0.00767777777777745</v>
      </c>
      <c r="O16" s="6">
        <f t="shared" si="25"/>
        <v>0.04143000000000052</v>
      </c>
      <c r="P16" s="6">
        <f t="shared" si="25"/>
        <v>0.05752999999999897</v>
      </c>
      <c r="T16" s="1"/>
    </row>
    <row r="17" spans="1:20" ht="12.75">
      <c r="A17" s="6" t="s">
        <v>7</v>
      </c>
      <c r="B17" s="6">
        <f>B15/SQRT(B11)</f>
        <v>0.05109298712478404</v>
      </c>
      <c r="C17" s="6" t="e">
        <f aca="true" t="shared" si="26" ref="C17:P17">C15/SQRT(C11)</f>
        <v>#DIV/0!</v>
      </c>
      <c r="D17" s="6">
        <f t="shared" si="26"/>
        <v>0.051373868614474204</v>
      </c>
      <c r="E17" s="6">
        <f t="shared" si="26"/>
        <v>0.04555204344627688</v>
      </c>
      <c r="F17" s="6">
        <f t="shared" si="26"/>
        <v>0.023586719427111023</v>
      </c>
      <c r="G17" s="6">
        <f t="shared" si="26"/>
        <v>0.05002692608319369</v>
      </c>
      <c r="H17" s="6">
        <f t="shared" si="26"/>
        <v>0.034046348499563624</v>
      </c>
      <c r="I17" s="6">
        <f t="shared" si="26"/>
        <v>0.03458845106022723</v>
      </c>
      <c r="J17" s="6">
        <f t="shared" si="26"/>
        <v>0.05245903646618006</v>
      </c>
      <c r="K17" s="6">
        <f t="shared" si="26"/>
        <v>0.04985991718961194</v>
      </c>
      <c r="L17" s="6">
        <f t="shared" si="26"/>
        <v>0.0795896202237581</v>
      </c>
      <c r="M17" s="6">
        <f t="shared" si="26"/>
        <v>0.08461817480450923</v>
      </c>
      <c r="N17" s="6">
        <f t="shared" si="26"/>
        <v>0.029207643173543633</v>
      </c>
      <c r="O17" s="6">
        <f t="shared" si="26"/>
        <v>0.09102746838180278</v>
      </c>
      <c r="P17" s="6">
        <f t="shared" si="26"/>
        <v>0.10726602444390206</v>
      </c>
      <c r="T17" s="1"/>
    </row>
    <row r="18" spans="1:20" ht="12.75">
      <c r="A18" s="6" t="s">
        <v>8</v>
      </c>
      <c r="B18" s="7">
        <f>B12-B13</f>
        <v>1.02</v>
      </c>
      <c r="C18" s="7">
        <f aca="true" t="shared" si="27" ref="C18:P18">C12-C13</f>
        <v>0</v>
      </c>
      <c r="D18" s="7">
        <f t="shared" si="27"/>
        <v>0.9200000000000002</v>
      </c>
      <c r="E18" s="7">
        <f t="shared" si="27"/>
        <v>0.76</v>
      </c>
      <c r="F18" s="7">
        <f t="shared" si="27"/>
        <v>0.3799999999999999</v>
      </c>
      <c r="G18" s="7">
        <f t="shared" si="27"/>
        <v>0.9299999999999999</v>
      </c>
      <c r="H18" s="7">
        <f t="shared" si="27"/>
        <v>0.52</v>
      </c>
      <c r="I18" s="7">
        <f t="shared" si="27"/>
        <v>0.54</v>
      </c>
      <c r="J18" s="7">
        <f t="shared" si="27"/>
        <v>1.02</v>
      </c>
      <c r="K18" s="7">
        <f t="shared" si="27"/>
        <v>0.9000000000000001</v>
      </c>
      <c r="L18" s="7">
        <f t="shared" si="27"/>
        <v>1.79</v>
      </c>
      <c r="M18" s="7">
        <f t="shared" si="27"/>
        <v>1.96</v>
      </c>
      <c r="N18" s="7">
        <f t="shared" si="27"/>
        <v>0.28000000000000025</v>
      </c>
      <c r="O18" s="7">
        <f t="shared" si="27"/>
        <v>0.5</v>
      </c>
      <c r="P18" s="7">
        <f t="shared" si="27"/>
        <v>0.5999999999999999</v>
      </c>
      <c r="T18" s="1"/>
    </row>
    <row r="19" ht="12.75">
      <c r="T19" s="1"/>
    </row>
    <row r="20" ht="12.75">
      <c r="T20" s="1"/>
    </row>
    <row r="21" ht="12.75">
      <c r="T21" s="1"/>
    </row>
    <row r="22" ht="12.75">
      <c r="T22" s="1"/>
    </row>
    <row r="23" ht="12.75">
      <c r="T23" s="1"/>
    </row>
    <row r="24" spans="1:49" ht="12.75">
      <c r="A24" s="3"/>
      <c r="B24" s="2" t="s">
        <v>10</v>
      </c>
      <c r="C24" s="2" t="s">
        <v>11</v>
      </c>
      <c r="D24" s="2" t="s">
        <v>12</v>
      </c>
      <c r="E24" s="2" t="s">
        <v>13</v>
      </c>
      <c r="F24" s="2" t="s">
        <v>14</v>
      </c>
      <c r="G24" s="2" t="s">
        <v>15</v>
      </c>
      <c r="H24" s="2" t="s">
        <v>16</v>
      </c>
      <c r="I24" s="2" t="s">
        <v>17</v>
      </c>
      <c r="J24" s="2" t="s">
        <v>18</v>
      </c>
      <c r="K24" s="2" t="s">
        <v>19</v>
      </c>
      <c r="L24" s="2" t="s">
        <v>20</v>
      </c>
      <c r="M24" s="2" t="s">
        <v>21</v>
      </c>
      <c r="N24" s="2" t="s">
        <v>22</v>
      </c>
      <c r="O24" s="2" t="s">
        <v>23</v>
      </c>
      <c r="P24" s="2" t="s">
        <v>24</v>
      </c>
      <c r="T24" s="10"/>
      <c r="U24" s="12" t="s">
        <v>10</v>
      </c>
      <c r="V24" s="12" t="s">
        <v>11</v>
      </c>
      <c r="W24" s="12" t="s">
        <v>12</v>
      </c>
      <c r="X24" s="12" t="s">
        <v>13</v>
      </c>
      <c r="Y24" s="12" t="s">
        <v>14</v>
      </c>
      <c r="Z24" s="12" t="s">
        <v>15</v>
      </c>
      <c r="AA24" s="12" t="s">
        <v>16</v>
      </c>
      <c r="AB24" s="12" t="s">
        <v>17</v>
      </c>
      <c r="AC24" s="12" t="s">
        <v>18</v>
      </c>
      <c r="AD24" s="12" t="s">
        <v>19</v>
      </c>
      <c r="AE24" s="12" t="s">
        <v>20</v>
      </c>
      <c r="AF24" s="12" t="s">
        <v>21</v>
      </c>
      <c r="AG24" s="12" t="s">
        <v>22</v>
      </c>
      <c r="AH24" s="12" t="s">
        <v>23</v>
      </c>
      <c r="AI24" s="12" t="s">
        <v>24</v>
      </c>
      <c r="AM24" s="12" t="s">
        <v>12</v>
      </c>
      <c r="AN24" s="12" t="s">
        <v>13</v>
      </c>
      <c r="AP24" s="12" t="s">
        <v>14</v>
      </c>
      <c r="AQ24" s="12" t="s">
        <v>15</v>
      </c>
      <c r="AS24" s="12" t="s">
        <v>16</v>
      </c>
      <c r="AT24" s="12" t="s">
        <v>17</v>
      </c>
      <c r="AU24" s="12" t="s">
        <v>18</v>
      </c>
      <c r="AV24" s="12" t="s">
        <v>19</v>
      </c>
      <c r="AW24" s="12" t="s">
        <v>20</v>
      </c>
    </row>
    <row r="25" spans="1:49" ht="12.75">
      <c r="A25" s="3">
        <v>39099</v>
      </c>
      <c r="B25" s="2">
        <v>1.28</v>
      </c>
      <c r="C25" s="2" t="s">
        <v>25</v>
      </c>
      <c r="D25" s="2">
        <v>1.1</v>
      </c>
      <c r="E25" s="2">
        <v>1.09</v>
      </c>
      <c r="F25" s="2">
        <v>2.06</v>
      </c>
      <c r="G25" s="2">
        <v>0.82</v>
      </c>
      <c r="H25" s="2"/>
      <c r="I25" s="2"/>
      <c r="T25" s="10">
        <f>IF(A25-A26=0,"",A25)</f>
        <v>39099</v>
      </c>
      <c r="U25" s="11">
        <f aca="true" t="shared" si="28" ref="U25:U41">IF(B25-A19991=0,"",0-B25)</f>
        <v>-1.28</v>
      </c>
      <c r="V25" s="11" t="e">
        <f aca="true" t="shared" si="29" ref="V25:V41">IF(C25-B19991=0,"",0-C25)</f>
        <v>#VALUE!</v>
      </c>
      <c r="W25" s="11">
        <f aca="true" t="shared" si="30" ref="W25:W41">IF(D25-C19991=0,"",0-D25)</f>
        <v>-1.1</v>
      </c>
      <c r="X25" s="11">
        <f aca="true" t="shared" si="31" ref="X25:X41">IF(E25-D19991=0,"",0-E25)</f>
        <v>-1.09</v>
      </c>
      <c r="Y25" s="11">
        <f aca="true" t="shared" si="32" ref="Y25:Y41">IF(F25-E19991=0,"",0-F25)</f>
        <v>-2.06</v>
      </c>
      <c r="Z25" s="11">
        <f aca="true" t="shared" si="33" ref="Z25:Z41">IF(G25-F19991=0,"",0-G25)</f>
        <v>-0.82</v>
      </c>
      <c r="AA25" s="11">
        <f aca="true" t="shared" si="34" ref="AA25:AA41">IF(H25-G19991=0,"",0-H25)</f>
      </c>
      <c r="AB25" s="11">
        <f aca="true" t="shared" si="35" ref="AB25:AB41">IF(I25-H19991=0,"",0-I25)</f>
      </c>
      <c r="AC25" s="11">
        <f aca="true" t="shared" si="36" ref="AC25:AC41">IF(J25-I19991=0,"",0-J25)</f>
      </c>
      <c r="AD25" s="11">
        <f aca="true" t="shared" si="37" ref="AD25:AD41">IF(K25-J19991=0,"",0-K25)</f>
      </c>
      <c r="AE25" s="11">
        <f aca="true" t="shared" si="38" ref="AE25:AE41">IF(L25-K19991=0,"",0-L25)</f>
      </c>
      <c r="AF25" s="11">
        <f aca="true" t="shared" si="39" ref="AF25:AF41">IF(M25-L19991=0,"",0-M25)</f>
      </c>
      <c r="AG25" s="11">
        <f aca="true" t="shared" si="40" ref="AG25:AG41">IF(N25-M19991=0,"",0-N25)</f>
      </c>
      <c r="AH25" s="11">
        <f aca="true" t="shared" si="41" ref="AH25:AH41">IF(O25-N19991=0,"",0-O25)</f>
      </c>
      <c r="AI25" s="11">
        <f aca="true" t="shared" si="42" ref="AI25:AI41">IF(P25-O19991=0,"",0-P25)</f>
      </c>
      <c r="AL25" s="10">
        <v>39099</v>
      </c>
      <c r="AM25" s="11">
        <v>-1.1</v>
      </c>
      <c r="AN25" s="11">
        <v>-1.09</v>
      </c>
      <c r="AO25" s="10">
        <v>39099</v>
      </c>
      <c r="AP25" s="11">
        <v>-2.06</v>
      </c>
      <c r="AQ25" s="11">
        <v>-0.82</v>
      </c>
      <c r="AR25" s="10">
        <v>39176</v>
      </c>
      <c r="AS25" s="11">
        <v>-2.73</v>
      </c>
      <c r="AT25" s="11">
        <v>-2.89</v>
      </c>
      <c r="AU25" s="11">
        <v>-2.84</v>
      </c>
      <c r="AV25" s="11">
        <v>-2.5</v>
      </c>
      <c r="AW25" s="11">
        <v>-2.44</v>
      </c>
    </row>
    <row r="26" spans="1:49" ht="12.75">
      <c r="A26" s="3">
        <v>39128</v>
      </c>
      <c r="B26" s="2">
        <v>1.33</v>
      </c>
      <c r="C26" s="2" t="s">
        <v>25</v>
      </c>
      <c r="D26" s="2">
        <v>1.16</v>
      </c>
      <c r="E26" s="2">
        <v>1.18</v>
      </c>
      <c r="F26" s="2">
        <v>2.12</v>
      </c>
      <c r="G26" s="2">
        <v>0.81</v>
      </c>
      <c r="H26" s="2"/>
      <c r="I26" s="2"/>
      <c r="T26" s="10">
        <f aca="true" t="shared" si="43" ref="T26:T67">IF(A26-A27=0,"",A26)</f>
        <v>39128</v>
      </c>
      <c r="U26" s="11">
        <f t="shared" si="28"/>
        <v>-1.33</v>
      </c>
      <c r="V26" s="11" t="e">
        <f t="shared" si="29"/>
        <v>#VALUE!</v>
      </c>
      <c r="W26" s="11">
        <f t="shared" si="30"/>
        <v>-1.16</v>
      </c>
      <c r="X26" s="11">
        <f t="shared" si="31"/>
        <v>-1.18</v>
      </c>
      <c r="Y26" s="11">
        <f t="shared" si="32"/>
        <v>-2.12</v>
      </c>
      <c r="Z26" s="11">
        <f t="shared" si="33"/>
        <v>-0.81</v>
      </c>
      <c r="AA26" s="11">
        <f t="shared" si="34"/>
      </c>
      <c r="AB26" s="11">
        <f t="shared" si="35"/>
      </c>
      <c r="AC26" s="11">
        <f t="shared" si="36"/>
      </c>
      <c r="AD26" s="11">
        <f t="shared" si="37"/>
      </c>
      <c r="AE26" s="11">
        <f t="shared" si="38"/>
      </c>
      <c r="AF26" s="11">
        <f t="shared" si="39"/>
      </c>
      <c r="AG26" s="11">
        <f t="shared" si="40"/>
      </c>
      <c r="AH26" s="11">
        <f t="shared" si="41"/>
      </c>
      <c r="AI26" s="11">
        <f t="shared" si="42"/>
      </c>
      <c r="AL26" s="10">
        <v>39128</v>
      </c>
      <c r="AM26" s="11">
        <v>-1.16</v>
      </c>
      <c r="AN26" s="11">
        <v>-1.18</v>
      </c>
      <c r="AO26" s="10">
        <v>39128</v>
      </c>
      <c r="AP26" s="11">
        <v>-2.12</v>
      </c>
      <c r="AQ26" s="11">
        <v>-0.81</v>
      </c>
      <c r="AR26" s="10">
        <v>39205</v>
      </c>
      <c r="AS26" s="11">
        <v>-2.76</v>
      </c>
      <c r="AT26" s="11">
        <v>-2.9</v>
      </c>
      <c r="AU26" s="11">
        <v>-2.84</v>
      </c>
      <c r="AV26" s="11">
        <v>-2.52</v>
      </c>
      <c r="AW26" s="11">
        <v>-2.43</v>
      </c>
    </row>
    <row r="27" spans="1:49" ht="12.75">
      <c r="A27" s="3">
        <v>39170</v>
      </c>
      <c r="B27" s="2">
        <v>1.4</v>
      </c>
      <c r="C27" s="2" t="s">
        <v>25</v>
      </c>
      <c r="D27" s="2">
        <v>1.21</v>
      </c>
      <c r="E27" s="2">
        <v>1.19</v>
      </c>
      <c r="F27" s="2">
        <v>2.02</v>
      </c>
      <c r="G27" s="2">
        <v>0.91</v>
      </c>
      <c r="H27" s="2"/>
      <c r="I27" s="2"/>
      <c r="T27" s="10">
        <f t="shared" si="43"/>
        <v>39170</v>
      </c>
      <c r="U27" s="11">
        <f t="shared" si="28"/>
        <v>-1.4</v>
      </c>
      <c r="V27" s="11" t="e">
        <f t="shared" si="29"/>
        <v>#VALUE!</v>
      </c>
      <c r="W27" s="11">
        <f t="shared" si="30"/>
        <v>-1.21</v>
      </c>
      <c r="X27" s="11">
        <f t="shared" si="31"/>
        <v>-1.19</v>
      </c>
      <c r="Y27" s="11">
        <f t="shared" si="32"/>
        <v>-2.02</v>
      </c>
      <c r="Z27" s="11">
        <f t="shared" si="33"/>
        <v>-0.91</v>
      </c>
      <c r="AA27" s="11">
        <f t="shared" si="34"/>
      </c>
      <c r="AB27" s="11">
        <f t="shared" si="35"/>
      </c>
      <c r="AC27" s="11">
        <f t="shared" si="36"/>
      </c>
      <c r="AD27" s="11">
        <f t="shared" si="37"/>
      </c>
      <c r="AE27" s="11">
        <f t="shared" si="38"/>
      </c>
      <c r="AF27" s="11">
        <f t="shared" si="39"/>
      </c>
      <c r="AG27" s="11">
        <f t="shared" si="40"/>
      </c>
      <c r="AH27" s="11">
        <f t="shared" si="41"/>
      </c>
      <c r="AI27" s="11">
        <f t="shared" si="42"/>
      </c>
      <c r="AL27" s="10">
        <v>39170</v>
      </c>
      <c r="AM27" s="11">
        <v>-1.21</v>
      </c>
      <c r="AN27" s="11">
        <v>-1.19</v>
      </c>
      <c r="AO27" s="10">
        <v>39170</v>
      </c>
      <c r="AP27" s="11">
        <v>-2.02</v>
      </c>
      <c r="AQ27" s="11">
        <v>-0.91</v>
      </c>
      <c r="AR27" s="10">
        <v>39224</v>
      </c>
      <c r="AS27" s="11">
        <v>-2.81</v>
      </c>
      <c r="AT27" s="11">
        <v>-2.97</v>
      </c>
      <c r="AU27" s="11">
        <v>-2.92</v>
      </c>
      <c r="AV27" s="11">
        <v>-2.53</v>
      </c>
      <c r="AW27" s="11">
        <v>-2.49</v>
      </c>
    </row>
    <row r="28" spans="1:49" ht="12.75">
      <c r="A28" s="3">
        <v>39176</v>
      </c>
      <c r="B28" s="2">
        <v>1.41</v>
      </c>
      <c r="C28" s="2" t="s">
        <v>25</v>
      </c>
      <c r="D28" s="2">
        <v>1.23</v>
      </c>
      <c r="E28" s="2">
        <v>1.2</v>
      </c>
      <c r="F28" s="2">
        <v>2.17</v>
      </c>
      <c r="G28" s="2">
        <v>0.92</v>
      </c>
      <c r="H28" s="2">
        <v>2.73</v>
      </c>
      <c r="I28" s="2">
        <v>2.89</v>
      </c>
      <c r="J28" s="2">
        <v>2.84</v>
      </c>
      <c r="K28" s="2">
        <v>2.5</v>
      </c>
      <c r="L28" s="2">
        <v>2.44</v>
      </c>
      <c r="M28" s="2"/>
      <c r="N28" s="2"/>
      <c r="O28" s="2"/>
      <c r="P28" s="2"/>
      <c r="T28" s="10">
        <f t="shared" si="43"/>
        <v>39176</v>
      </c>
      <c r="U28" s="11">
        <f t="shared" si="28"/>
        <v>-1.41</v>
      </c>
      <c r="V28" s="11" t="e">
        <f t="shared" si="29"/>
        <v>#VALUE!</v>
      </c>
      <c r="W28" s="11">
        <f t="shared" si="30"/>
        <v>-1.23</v>
      </c>
      <c r="X28" s="11">
        <f t="shared" si="31"/>
        <v>-1.2</v>
      </c>
      <c r="Y28" s="11">
        <f t="shared" si="32"/>
        <v>-2.17</v>
      </c>
      <c r="Z28" s="11">
        <f t="shared" si="33"/>
        <v>-0.92</v>
      </c>
      <c r="AA28" s="11">
        <f t="shared" si="34"/>
        <v>-2.73</v>
      </c>
      <c r="AB28" s="11">
        <f t="shared" si="35"/>
        <v>-2.89</v>
      </c>
      <c r="AC28" s="11">
        <f t="shared" si="36"/>
        <v>-2.84</v>
      </c>
      <c r="AD28" s="11">
        <f t="shared" si="37"/>
        <v>-2.5</v>
      </c>
      <c r="AE28" s="11">
        <f t="shared" si="38"/>
        <v>-2.44</v>
      </c>
      <c r="AF28" s="11">
        <f t="shared" si="39"/>
      </c>
      <c r="AG28" s="11">
        <f t="shared" si="40"/>
      </c>
      <c r="AH28" s="11">
        <f t="shared" si="41"/>
      </c>
      <c r="AI28" s="11">
        <f t="shared" si="42"/>
      </c>
      <c r="AL28" s="10">
        <v>39176</v>
      </c>
      <c r="AM28" s="11">
        <v>-1.23</v>
      </c>
      <c r="AN28" s="11">
        <v>-1.2</v>
      </c>
      <c r="AO28" s="10">
        <v>39176</v>
      </c>
      <c r="AP28" s="11">
        <v>-2.17</v>
      </c>
      <c r="AQ28" s="11">
        <v>-0.92</v>
      </c>
      <c r="AR28" s="10">
        <v>39235</v>
      </c>
      <c r="AS28" s="11">
        <v>-2.86</v>
      </c>
      <c r="AT28" s="11">
        <v>-3.02</v>
      </c>
      <c r="AU28" s="11">
        <v>-3.02</v>
      </c>
      <c r="AV28" s="11">
        <v>-2.61</v>
      </c>
      <c r="AW28" s="11">
        <v>-2.57</v>
      </c>
    </row>
    <row r="29" spans="1:49" ht="12.75">
      <c r="A29" s="3">
        <v>39205</v>
      </c>
      <c r="B29" s="2">
        <v>1.35</v>
      </c>
      <c r="C29" s="2" t="s">
        <v>25</v>
      </c>
      <c r="D29" s="2">
        <v>1.27</v>
      </c>
      <c r="E29" s="2">
        <v>1.22</v>
      </c>
      <c r="F29" s="2">
        <v>2.15</v>
      </c>
      <c r="G29" s="2">
        <v>0.95</v>
      </c>
      <c r="H29" s="2">
        <v>2.76</v>
      </c>
      <c r="I29" s="2">
        <v>2.9</v>
      </c>
      <c r="J29" s="2">
        <v>2.84</v>
      </c>
      <c r="K29" s="2">
        <v>2.52</v>
      </c>
      <c r="L29" s="2">
        <v>2.43</v>
      </c>
      <c r="M29" s="2"/>
      <c r="N29" s="2"/>
      <c r="O29" s="2"/>
      <c r="P29" s="2"/>
      <c r="T29" s="10">
        <f t="shared" si="43"/>
        <v>39205</v>
      </c>
      <c r="U29" s="11">
        <f t="shared" si="28"/>
        <v>-1.35</v>
      </c>
      <c r="V29" s="11" t="e">
        <f t="shared" si="29"/>
        <v>#VALUE!</v>
      </c>
      <c r="W29" s="11">
        <f t="shared" si="30"/>
        <v>-1.27</v>
      </c>
      <c r="X29" s="11">
        <f t="shared" si="31"/>
        <v>-1.22</v>
      </c>
      <c r="Y29" s="11">
        <f t="shared" si="32"/>
        <v>-2.15</v>
      </c>
      <c r="Z29" s="11">
        <f t="shared" si="33"/>
        <v>-0.95</v>
      </c>
      <c r="AA29" s="11">
        <f t="shared" si="34"/>
        <v>-2.76</v>
      </c>
      <c r="AB29" s="11">
        <f t="shared" si="35"/>
        <v>-2.9</v>
      </c>
      <c r="AC29" s="11">
        <f t="shared" si="36"/>
        <v>-2.84</v>
      </c>
      <c r="AD29" s="11">
        <f t="shared" si="37"/>
        <v>-2.52</v>
      </c>
      <c r="AE29" s="11">
        <f t="shared" si="38"/>
        <v>-2.43</v>
      </c>
      <c r="AF29" s="11">
        <f t="shared" si="39"/>
      </c>
      <c r="AG29" s="11">
        <f t="shared" si="40"/>
      </c>
      <c r="AH29" s="11">
        <f t="shared" si="41"/>
      </c>
      <c r="AI29" s="11">
        <f t="shared" si="42"/>
      </c>
      <c r="AL29" s="10">
        <v>39205</v>
      </c>
      <c r="AM29" s="11">
        <v>-1.27</v>
      </c>
      <c r="AN29" s="11">
        <v>-1.22</v>
      </c>
      <c r="AO29" s="10">
        <v>39205</v>
      </c>
      <c r="AP29" s="11">
        <v>-2.15</v>
      </c>
      <c r="AQ29" s="11">
        <v>-0.95</v>
      </c>
      <c r="AR29" s="10">
        <v>39267</v>
      </c>
      <c r="AS29" s="11">
        <v>-2.95</v>
      </c>
      <c r="AT29" s="11">
        <v>-3.1</v>
      </c>
      <c r="AU29" s="11">
        <v>-3.04</v>
      </c>
      <c r="AV29" s="11">
        <v>-2.71</v>
      </c>
      <c r="AW29" s="11">
        <v>-2.65</v>
      </c>
    </row>
    <row r="30" spans="1:49" ht="12.75">
      <c r="A30" s="3">
        <v>39224</v>
      </c>
      <c r="B30" s="2">
        <v>1.44</v>
      </c>
      <c r="C30" s="2" t="s">
        <v>25</v>
      </c>
      <c r="D30" s="2">
        <v>1.32</v>
      </c>
      <c r="E30" s="2">
        <v>1.24</v>
      </c>
      <c r="F30" s="2">
        <v>2.11</v>
      </c>
      <c r="G30" s="2">
        <v>1.04</v>
      </c>
      <c r="H30" s="2">
        <v>2.81</v>
      </c>
      <c r="I30" s="2">
        <v>2.97</v>
      </c>
      <c r="J30" s="2">
        <v>2.92</v>
      </c>
      <c r="K30" s="2">
        <v>2.53</v>
      </c>
      <c r="L30" s="2">
        <v>2.49</v>
      </c>
      <c r="M30" s="2"/>
      <c r="N30" s="2"/>
      <c r="O30" s="2"/>
      <c r="P30" s="2"/>
      <c r="T30" s="10">
        <f t="shared" si="43"/>
        <v>39224</v>
      </c>
      <c r="U30" s="11">
        <f t="shared" si="28"/>
        <v>-1.44</v>
      </c>
      <c r="V30" s="11" t="e">
        <f t="shared" si="29"/>
        <v>#VALUE!</v>
      </c>
      <c r="W30" s="11">
        <f t="shared" si="30"/>
        <v>-1.32</v>
      </c>
      <c r="X30" s="11">
        <f t="shared" si="31"/>
        <v>-1.24</v>
      </c>
      <c r="Y30" s="11">
        <f t="shared" si="32"/>
        <v>-2.11</v>
      </c>
      <c r="Z30" s="11">
        <f t="shared" si="33"/>
        <v>-1.04</v>
      </c>
      <c r="AA30" s="11">
        <f t="shared" si="34"/>
        <v>-2.81</v>
      </c>
      <c r="AB30" s="11">
        <f t="shared" si="35"/>
        <v>-2.97</v>
      </c>
      <c r="AC30" s="11">
        <f t="shared" si="36"/>
        <v>-2.92</v>
      </c>
      <c r="AD30" s="11">
        <f t="shared" si="37"/>
        <v>-2.53</v>
      </c>
      <c r="AE30" s="11">
        <f t="shared" si="38"/>
        <v>-2.49</v>
      </c>
      <c r="AF30" s="11">
        <f t="shared" si="39"/>
      </c>
      <c r="AG30" s="11">
        <f t="shared" si="40"/>
      </c>
      <c r="AH30" s="11">
        <f t="shared" si="41"/>
      </c>
      <c r="AI30" s="11">
        <f t="shared" si="42"/>
      </c>
      <c r="AL30" s="10">
        <v>39224</v>
      </c>
      <c r="AM30" s="11">
        <v>-1.32</v>
      </c>
      <c r="AN30" s="11">
        <v>-1.24</v>
      </c>
      <c r="AO30" s="10">
        <v>39224</v>
      </c>
      <c r="AP30" s="11">
        <v>-2.11</v>
      </c>
      <c r="AQ30" s="11">
        <v>-1.04</v>
      </c>
      <c r="AR30" s="10">
        <v>39274</v>
      </c>
      <c r="AS30" s="11">
        <v>-2.93</v>
      </c>
      <c r="AT30" s="11">
        <v>-3.05</v>
      </c>
      <c r="AU30" s="11">
        <v>-3</v>
      </c>
      <c r="AV30" s="11">
        <v>-2.64</v>
      </c>
      <c r="AW30" s="11">
        <v>-2.59</v>
      </c>
    </row>
    <row r="31" spans="1:49" ht="12.75">
      <c r="A31" s="3">
        <v>39235</v>
      </c>
      <c r="B31" s="2">
        <v>1.46</v>
      </c>
      <c r="C31" s="2" t="s">
        <v>25</v>
      </c>
      <c r="D31" s="2">
        <v>1.37</v>
      </c>
      <c r="E31" s="2">
        <v>1.31</v>
      </c>
      <c r="F31" s="2">
        <v>2.15</v>
      </c>
      <c r="G31" s="2">
        <v>1.1</v>
      </c>
      <c r="H31" s="2">
        <v>2.86</v>
      </c>
      <c r="I31" s="2">
        <v>3.02</v>
      </c>
      <c r="J31" s="2">
        <v>3.02</v>
      </c>
      <c r="K31" s="2">
        <v>2.61</v>
      </c>
      <c r="L31" s="2">
        <v>2.57</v>
      </c>
      <c r="M31" s="2"/>
      <c r="N31" s="2"/>
      <c r="O31" s="2"/>
      <c r="P31" s="2"/>
      <c r="T31" s="10">
        <f t="shared" si="43"/>
        <v>39235</v>
      </c>
      <c r="U31" s="11">
        <f t="shared" si="28"/>
        <v>-1.46</v>
      </c>
      <c r="V31" s="11" t="e">
        <f t="shared" si="29"/>
        <v>#VALUE!</v>
      </c>
      <c r="W31" s="11">
        <f t="shared" si="30"/>
        <v>-1.37</v>
      </c>
      <c r="X31" s="11">
        <f t="shared" si="31"/>
        <v>-1.31</v>
      </c>
      <c r="Y31" s="11">
        <f t="shared" si="32"/>
        <v>-2.15</v>
      </c>
      <c r="Z31" s="11">
        <f t="shared" si="33"/>
        <v>-1.1</v>
      </c>
      <c r="AA31" s="11">
        <f t="shared" si="34"/>
        <v>-2.86</v>
      </c>
      <c r="AB31" s="11">
        <f t="shared" si="35"/>
        <v>-3.02</v>
      </c>
      <c r="AC31" s="11">
        <f t="shared" si="36"/>
        <v>-3.02</v>
      </c>
      <c r="AD31" s="11">
        <f t="shared" si="37"/>
        <v>-2.61</v>
      </c>
      <c r="AE31" s="11">
        <f t="shared" si="38"/>
        <v>-2.57</v>
      </c>
      <c r="AF31" s="11">
        <f t="shared" si="39"/>
      </c>
      <c r="AG31" s="11">
        <f t="shared" si="40"/>
      </c>
      <c r="AH31" s="11">
        <f t="shared" si="41"/>
      </c>
      <c r="AI31" s="11">
        <f t="shared" si="42"/>
      </c>
      <c r="AL31" s="10">
        <v>39235</v>
      </c>
      <c r="AM31" s="11">
        <v>-1.37</v>
      </c>
      <c r="AN31" s="11">
        <v>-1.31</v>
      </c>
      <c r="AO31" s="10">
        <v>39235</v>
      </c>
      <c r="AP31" s="11">
        <v>-2.15</v>
      </c>
      <c r="AQ31" s="11">
        <v>-1.1</v>
      </c>
      <c r="AR31" s="10">
        <v>39281</v>
      </c>
      <c r="AS31" s="11">
        <v>-2.91</v>
      </c>
      <c r="AT31" s="11">
        <v>-3.07</v>
      </c>
      <c r="AU31" s="11">
        <v>-3</v>
      </c>
      <c r="AV31" s="11">
        <v>-2.66</v>
      </c>
      <c r="AW31" s="11">
        <v>-2.59</v>
      </c>
    </row>
    <row r="32" spans="1:49" ht="12.75">
      <c r="A32" s="3">
        <v>39267</v>
      </c>
      <c r="B32" s="2">
        <v>1.49</v>
      </c>
      <c r="C32" s="2" t="s">
        <v>25</v>
      </c>
      <c r="D32" s="2">
        <v>1.35</v>
      </c>
      <c r="E32" s="2">
        <v>1.27</v>
      </c>
      <c r="F32" s="2">
        <v>2.07</v>
      </c>
      <c r="G32" s="2">
        <v>1.14</v>
      </c>
      <c r="H32" s="2">
        <v>2.95</v>
      </c>
      <c r="I32" s="2">
        <v>3.1</v>
      </c>
      <c r="J32" s="2">
        <v>3.04</v>
      </c>
      <c r="K32" s="2">
        <v>2.71</v>
      </c>
      <c r="L32" s="2">
        <v>2.65</v>
      </c>
      <c r="M32" s="2">
        <v>2.48</v>
      </c>
      <c r="N32" s="2"/>
      <c r="O32" s="2"/>
      <c r="P32" s="2"/>
      <c r="T32" s="10">
        <f t="shared" si="43"/>
        <v>39267</v>
      </c>
      <c r="U32" s="11">
        <f t="shared" si="28"/>
        <v>-1.49</v>
      </c>
      <c r="V32" s="11" t="e">
        <f t="shared" si="29"/>
        <v>#VALUE!</v>
      </c>
      <c r="W32" s="11">
        <f t="shared" si="30"/>
        <v>-1.35</v>
      </c>
      <c r="X32" s="11">
        <f t="shared" si="31"/>
        <v>-1.27</v>
      </c>
      <c r="Y32" s="11">
        <f t="shared" si="32"/>
        <v>-2.07</v>
      </c>
      <c r="Z32" s="11">
        <f t="shared" si="33"/>
        <v>-1.14</v>
      </c>
      <c r="AA32" s="11">
        <f t="shared" si="34"/>
        <v>-2.95</v>
      </c>
      <c r="AB32" s="11">
        <f t="shared" si="35"/>
        <v>-3.1</v>
      </c>
      <c r="AC32" s="11">
        <f t="shared" si="36"/>
        <v>-3.04</v>
      </c>
      <c r="AD32" s="11">
        <f t="shared" si="37"/>
        <v>-2.71</v>
      </c>
      <c r="AE32" s="11">
        <f t="shared" si="38"/>
        <v>-2.65</v>
      </c>
      <c r="AF32" s="11">
        <f t="shared" si="39"/>
        <v>-2.48</v>
      </c>
      <c r="AG32" s="11">
        <f t="shared" si="40"/>
      </c>
      <c r="AH32" s="11">
        <f t="shared" si="41"/>
      </c>
      <c r="AI32" s="11">
        <f t="shared" si="42"/>
      </c>
      <c r="AL32" s="10">
        <v>39267</v>
      </c>
      <c r="AM32" s="11">
        <v>-1.35</v>
      </c>
      <c r="AN32" s="11">
        <v>-1.27</v>
      </c>
      <c r="AO32" s="10">
        <v>39267</v>
      </c>
      <c r="AP32" s="11">
        <v>-2.07</v>
      </c>
      <c r="AQ32" s="11">
        <v>-1.14</v>
      </c>
      <c r="AR32" s="10">
        <v>39288</v>
      </c>
      <c r="AS32" s="11">
        <v>-2.92</v>
      </c>
      <c r="AT32" s="11">
        <v>-3.05</v>
      </c>
      <c r="AU32" s="11">
        <v>-3.01</v>
      </c>
      <c r="AV32" s="11">
        <v>-2.67</v>
      </c>
      <c r="AW32" s="11">
        <v>-2.6</v>
      </c>
    </row>
    <row r="33" spans="1:49" ht="12.75">
      <c r="A33" s="3">
        <v>39274</v>
      </c>
      <c r="B33" s="2">
        <v>1.42</v>
      </c>
      <c r="C33" s="2" t="s">
        <v>25</v>
      </c>
      <c r="D33" s="2">
        <v>1.29</v>
      </c>
      <c r="E33" s="2">
        <v>1.2</v>
      </c>
      <c r="F33" s="2">
        <v>2</v>
      </c>
      <c r="G33" s="2">
        <v>1.09</v>
      </c>
      <c r="H33" s="2">
        <v>2.93</v>
      </c>
      <c r="I33" s="2">
        <v>3.05</v>
      </c>
      <c r="J33" s="2">
        <v>3</v>
      </c>
      <c r="K33" s="2">
        <v>2.64</v>
      </c>
      <c r="L33" s="2">
        <v>2.59</v>
      </c>
      <c r="M33" s="2">
        <v>2.42</v>
      </c>
      <c r="N33" s="2"/>
      <c r="O33" s="2"/>
      <c r="P33" s="2"/>
      <c r="T33" s="10">
        <f t="shared" si="43"/>
        <v>39274</v>
      </c>
      <c r="U33" s="11">
        <f t="shared" si="28"/>
        <v>-1.42</v>
      </c>
      <c r="V33" s="11" t="e">
        <f t="shared" si="29"/>
        <v>#VALUE!</v>
      </c>
      <c r="W33" s="11">
        <f t="shared" si="30"/>
        <v>-1.29</v>
      </c>
      <c r="X33" s="11">
        <f t="shared" si="31"/>
        <v>-1.2</v>
      </c>
      <c r="Y33" s="11">
        <f t="shared" si="32"/>
        <v>-2</v>
      </c>
      <c r="Z33" s="11">
        <f t="shared" si="33"/>
        <v>-1.09</v>
      </c>
      <c r="AA33" s="11">
        <f t="shared" si="34"/>
        <v>-2.93</v>
      </c>
      <c r="AB33" s="11">
        <f t="shared" si="35"/>
        <v>-3.05</v>
      </c>
      <c r="AC33" s="11">
        <f t="shared" si="36"/>
        <v>-3</v>
      </c>
      <c r="AD33" s="11">
        <f t="shared" si="37"/>
        <v>-2.64</v>
      </c>
      <c r="AE33" s="11">
        <f t="shared" si="38"/>
        <v>-2.59</v>
      </c>
      <c r="AF33" s="11">
        <f t="shared" si="39"/>
        <v>-2.42</v>
      </c>
      <c r="AG33" s="11">
        <f t="shared" si="40"/>
      </c>
      <c r="AH33" s="11">
        <f t="shared" si="41"/>
      </c>
      <c r="AI33" s="11">
        <f t="shared" si="42"/>
      </c>
      <c r="AL33" s="10">
        <v>39274</v>
      </c>
      <c r="AM33" s="11">
        <v>-1.29</v>
      </c>
      <c r="AN33" s="11">
        <v>-1.2</v>
      </c>
      <c r="AO33" s="10">
        <v>39274</v>
      </c>
      <c r="AP33" s="11">
        <v>-2</v>
      </c>
      <c r="AQ33" s="11">
        <v>-1.09</v>
      </c>
      <c r="AR33" s="10">
        <v>39297</v>
      </c>
      <c r="AS33" s="11">
        <v>-2.99</v>
      </c>
      <c r="AT33" s="11">
        <v>-3.12</v>
      </c>
      <c r="AU33" s="11">
        <v>-3.05</v>
      </c>
      <c r="AV33" s="11">
        <v>-2.71</v>
      </c>
      <c r="AW33" s="11">
        <v>-2.66</v>
      </c>
    </row>
    <row r="34" spans="1:49" ht="12.75">
      <c r="A34" s="3">
        <v>39281</v>
      </c>
      <c r="B34" s="2">
        <v>1.42</v>
      </c>
      <c r="C34" s="2" t="s">
        <v>25</v>
      </c>
      <c r="D34" s="2">
        <v>1.3</v>
      </c>
      <c r="E34" s="2">
        <v>1.23</v>
      </c>
      <c r="F34" s="2">
        <v>2.04</v>
      </c>
      <c r="G34" s="2">
        <v>1.08</v>
      </c>
      <c r="H34" s="2">
        <v>2.91</v>
      </c>
      <c r="I34" s="2">
        <v>3.07</v>
      </c>
      <c r="J34" s="2">
        <v>3</v>
      </c>
      <c r="K34" s="2">
        <v>2.66</v>
      </c>
      <c r="L34" s="2">
        <v>2.59</v>
      </c>
      <c r="M34" s="2">
        <v>2.44</v>
      </c>
      <c r="N34" s="2"/>
      <c r="O34" s="2"/>
      <c r="P34" s="2"/>
      <c r="T34" s="10">
        <f t="shared" si="43"/>
        <v>39281</v>
      </c>
      <c r="U34" s="11">
        <f t="shared" si="28"/>
        <v>-1.42</v>
      </c>
      <c r="V34" s="11" t="e">
        <f t="shared" si="29"/>
        <v>#VALUE!</v>
      </c>
      <c r="W34" s="11">
        <f t="shared" si="30"/>
        <v>-1.3</v>
      </c>
      <c r="X34" s="11">
        <f t="shared" si="31"/>
        <v>-1.23</v>
      </c>
      <c r="Y34" s="11">
        <f t="shared" si="32"/>
        <v>-2.04</v>
      </c>
      <c r="Z34" s="11">
        <f t="shared" si="33"/>
        <v>-1.08</v>
      </c>
      <c r="AA34" s="11">
        <f t="shared" si="34"/>
        <v>-2.91</v>
      </c>
      <c r="AB34" s="11">
        <f t="shared" si="35"/>
        <v>-3.07</v>
      </c>
      <c r="AC34" s="11">
        <f t="shared" si="36"/>
        <v>-3</v>
      </c>
      <c r="AD34" s="11">
        <f t="shared" si="37"/>
        <v>-2.66</v>
      </c>
      <c r="AE34" s="11">
        <f t="shared" si="38"/>
        <v>-2.59</v>
      </c>
      <c r="AF34" s="11">
        <f t="shared" si="39"/>
        <v>-2.44</v>
      </c>
      <c r="AG34" s="11">
        <f t="shared" si="40"/>
      </c>
      <c r="AH34" s="11">
        <f t="shared" si="41"/>
      </c>
      <c r="AI34" s="11">
        <f t="shared" si="42"/>
      </c>
      <c r="AL34" s="10">
        <v>39281</v>
      </c>
      <c r="AM34" s="11">
        <v>-1.3</v>
      </c>
      <c r="AN34" s="11">
        <v>-1.23</v>
      </c>
      <c r="AO34" s="10">
        <v>39281</v>
      </c>
      <c r="AP34" s="11">
        <v>-2.04</v>
      </c>
      <c r="AQ34" s="11">
        <v>-1.08</v>
      </c>
      <c r="AR34" s="10">
        <v>39311</v>
      </c>
      <c r="AS34" s="11">
        <v>-2.95</v>
      </c>
      <c r="AT34" s="11">
        <v>-3.06</v>
      </c>
      <c r="AU34" s="11">
        <v>-3.02</v>
      </c>
      <c r="AV34" s="11">
        <v>-2.67</v>
      </c>
      <c r="AW34" s="11">
        <v>-2.59</v>
      </c>
    </row>
    <row r="35" spans="1:49" ht="12.75">
      <c r="A35" s="3">
        <v>39288</v>
      </c>
      <c r="B35" s="2">
        <v>1.39</v>
      </c>
      <c r="C35" s="2" t="s">
        <v>25</v>
      </c>
      <c r="D35" s="2"/>
      <c r="E35" s="2"/>
      <c r="F35" s="2">
        <v>1.99</v>
      </c>
      <c r="G35" s="2">
        <v>1.04</v>
      </c>
      <c r="H35" s="2">
        <v>2.92</v>
      </c>
      <c r="I35" s="2">
        <v>3.05</v>
      </c>
      <c r="J35" s="2">
        <v>3.01</v>
      </c>
      <c r="K35" s="2">
        <v>2.67</v>
      </c>
      <c r="L35" s="2">
        <v>2.6</v>
      </c>
      <c r="M35" s="2">
        <v>2.44</v>
      </c>
      <c r="N35" s="2"/>
      <c r="O35" s="2"/>
      <c r="P35" s="2"/>
      <c r="T35" s="10">
        <f t="shared" si="43"/>
        <v>39288</v>
      </c>
      <c r="U35" s="11">
        <f t="shared" si="28"/>
        <v>-1.39</v>
      </c>
      <c r="V35" s="11" t="e">
        <f t="shared" si="29"/>
        <v>#VALUE!</v>
      </c>
      <c r="W35" s="11">
        <f t="shared" si="30"/>
      </c>
      <c r="X35" s="11">
        <f t="shared" si="31"/>
      </c>
      <c r="Y35" s="11">
        <f t="shared" si="32"/>
        <v>-1.99</v>
      </c>
      <c r="Z35" s="11">
        <f t="shared" si="33"/>
        <v>-1.04</v>
      </c>
      <c r="AA35" s="11">
        <f t="shared" si="34"/>
        <v>-2.92</v>
      </c>
      <c r="AB35" s="11">
        <f t="shared" si="35"/>
        <v>-3.05</v>
      </c>
      <c r="AC35" s="11">
        <f t="shared" si="36"/>
        <v>-3.01</v>
      </c>
      <c r="AD35" s="11">
        <f t="shared" si="37"/>
        <v>-2.67</v>
      </c>
      <c r="AE35" s="11">
        <f t="shared" si="38"/>
        <v>-2.6</v>
      </c>
      <c r="AF35" s="11">
        <f t="shared" si="39"/>
        <v>-2.44</v>
      </c>
      <c r="AG35" s="11">
        <f t="shared" si="40"/>
      </c>
      <c r="AH35" s="11">
        <f t="shared" si="41"/>
      </c>
      <c r="AI35" s="11">
        <f t="shared" si="42"/>
      </c>
      <c r="AL35" s="10">
        <v>39297</v>
      </c>
      <c r="AM35" s="11">
        <v>-1.23</v>
      </c>
      <c r="AN35" s="11">
        <v>-1.07</v>
      </c>
      <c r="AO35" s="10">
        <v>39288</v>
      </c>
      <c r="AP35" s="11">
        <v>-1.99</v>
      </c>
      <c r="AQ35" s="11">
        <v>-1.04</v>
      </c>
      <c r="AR35" s="10">
        <v>39323</v>
      </c>
      <c r="AS35" s="11">
        <v>-2.94</v>
      </c>
      <c r="AT35" s="11">
        <v>-3.07</v>
      </c>
      <c r="AU35" s="11">
        <v>-3.01</v>
      </c>
      <c r="AV35" s="11">
        <v>-2.65</v>
      </c>
      <c r="AW35" s="11">
        <v>-2.59</v>
      </c>
    </row>
    <row r="36" spans="1:49" ht="12.75">
      <c r="A36" s="3">
        <v>39297</v>
      </c>
      <c r="B36" s="2">
        <v>1.43</v>
      </c>
      <c r="C36" s="2" t="s">
        <v>25</v>
      </c>
      <c r="D36" s="2">
        <v>1.23</v>
      </c>
      <c r="E36" s="2">
        <v>1.07</v>
      </c>
      <c r="F36" s="2">
        <v>2</v>
      </c>
      <c r="G36" s="2">
        <v>1.08</v>
      </c>
      <c r="H36" s="2">
        <v>2.99</v>
      </c>
      <c r="I36" s="2">
        <v>3.12</v>
      </c>
      <c r="J36" s="2">
        <v>3.05</v>
      </c>
      <c r="K36" s="2">
        <v>2.71</v>
      </c>
      <c r="L36" s="2">
        <v>2.66</v>
      </c>
      <c r="M36" s="2">
        <v>2.48</v>
      </c>
      <c r="N36" s="2"/>
      <c r="O36" s="2"/>
      <c r="P36" s="2"/>
      <c r="T36" s="10">
        <f t="shared" si="43"/>
        <v>39297</v>
      </c>
      <c r="U36" s="11">
        <f t="shared" si="28"/>
        <v>-1.43</v>
      </c>
      <c r="V36" s="11" t="e">
        <f t="shared" si="29"/>
        <v>#VALUE!</v>
      </c>
      <c r="W36" s="11">
        <f t="shared" si="30"/>
        <v>-1.23</v>
      </c>
      <c r="X36" s="11">
        <f t="shared" si="31"/>
        <v>-1.07</v>
      </c>
      <c r="Y36" s="11">
        <f t="shared" si="32"/>
        <v>-2</v>
      </c>
      <c r="Z36" s="11">
        <f t="shared" si="33"/>
        <v>-1.08</v>
      </c>
      <c r="AA36" s="11">
        <f t="shared" si="34"/>
        <v>-2.99</v>
      </c>
      <c r="AB36" s="11">
        <f t="shared" si="35"/>
        <v>-3.12</v>
      </c>
      <c r="AC36" s="11">
        <f t="shared" si="36"/>
        <v>-3.05</v>
      </c>
      <c r="AD36" s="11">
        <f t="shared" si="37"/>
        <v>-2.71</v>
      </c>
      <c r="AE36" s="11">
        <f t="shared" si="38"/>
        <v>-2.66</v>
      </c>
      <c r="AF36" s="11">
        <f t="shared" si="39"/>
        <v>-2.48</v>
      </c>
      <c r="AG36" s="11">
        <f t="shared" si="40"/>
      </c>
      <c r="AH36" s="11">
        <f t="shared" si="41"/>
      </c>
      <c r="AI36" s="11">
        <f t="shared" si="42"/>
      </c>
      <c r="AL36" s="10">
        <v>39311</v>
      </c>
      <c r="AM36" s="11">
        <v>-1.16</v>
      </c>
      <c r="AN36" s="11">
        <v>-1.08</v>
      </c>
      <c r="AO36" s="10">
        <v>39297</v>
      </c>
      <c r="AP36" s="11">
        <v>-2</v>
      </c>
      <c r="AQ36" s="11">
        <v>-1.08</v>
      </c>
      <c r="AR36" s="10">
        <v>39340</v>
      </c>
      <c r="AS36" s="11">
        <v>-2.92</v>
      </c>
      <c r="AT36" s="11">
        <v>-3.05</v>
      </c>
      <c r="AU36" s="11">
        <v>-3</v>
      </c>
      <c r="AV36" s="11">
        <v>-2.65</v>
      </c>
      <c r="AW36" s="11">
        <v>-2.58</v>
      </c>
    </row>
    <row r="37" spans="1:49" ht="12.75">
      <c r="A37" s="3">
        <v>39311</v>
      </c>
      <c r="B37" s="2">
        <v>1.36</v>
      </c>
      <c r="C37" s="2" t="s">
        <v>25</v>
      </c>
      <c r="D37" s="2">
        <v>1.16</v>
      </c>
      <c r="E37" s="2">
        <v>1.08</v>
      </c>
      <c r="F37" s="2">
        <v>1.98</v>
      </c>
      <c r="G37" s="2">
        <v>0.99</v>
      </c>
      <c r="H37" s="2">
        <v>2.95</v>
      </c>
      <c r="I37" s="2">
        <v>3.06</v>
      </c>
      <c r="J37" s="2">
        <v>3.02</v>
      </c>
      <c r="K37" s="2">
        <v>2.67</v>
      </c>
      <c r="L37" s="2">
        <v>2.59</v>
      </c>
      <c r="M37" s="2">
        <v>2.42</v>
      </c>
      <c r="N37" s="2"/>
      <c r="O37" s="2"/>
      <c r="P37" s="2"/>
      <c r="T37" s="10">
        <f t="shared" si="43"/>
        <v>39311</v>
      </c>
      <c r="U37" s="11">
        <f t="shared" si="28"/>
        <v>-1.36</v>
      </c>
      <c r="V37" s="11" t="e">
        <f t="shared" si="29"/>
        <v>#VALUE!</v>
      </c>
      <c r="W37" s="11">
        <f t="shared" si="30"/>
        <v>-1.16</v>
      </c>
      <c r="X37" s="11">
        <f t="shared" si="31"/>
        <v>-1.08</v>
      </c>
      <c r="Y37" s="11">
        <f t="shared" si="32"/>
        <v>-1.98</v>
      </c>
      <c r="Z37" s="11">
        <f t="shared" si="33"/>
        <v>-0.99</v>
      </c>
      <c r="AA37" s="11">
        <f t="shared" si="34"/>
        <v>-2.95</v>
      </c>
      <c r="AB37" s="11">
        <f t="shared" si="35"/>
        <v>-3.06</v>
      </c>
      <c r="AC37" s="11">
        <f t="shared" si="36"/>
        <v>-3.02</v>
      </c>
      <c r="AD37" s="11">
        <f t="shared" si="37"/>
        <v>-2.67</v>
      </c>
      <c r="AE37" s="11">
        <f t="shared" si="38"/>
        <v>-2.59</v>
      </c>
      <c r="AF37" s="11">
        <f t="shared" si="39"/>
        <v>-2.42</v>
      </c>
      <c r="AG37" s="11">
        <f t="shared" si="40"/>
      </c>
      <c r="AH37" s="11">
        <f t="shared" si="41"/>
      </c>
      <c r="AI37" s="11">
        <f t="shared" si="42"/>
      </c>
      <c r="AL37" s="10">
        <v>39323</v>
      </c>
      <c r="AM37" s="11">
        <v>-1.14</v>
      </c>
      <c r="AN37" s="11">
        <v>-1.07</v>
      </c>
      <c r="AO37" s="10">
        <v>39311</v>
      </c>
      <c r="AP37" s="11">
        <v>-1.98</v>
      </c>
      <c r="AQ37" s="11">
        <v>-0.99</v>
      </c>
      <c r="AR37" s="10">
        <v>39356</v>
      </c>
      <c r="AS37" s="11">
        <v>-2.96</v>
      </c>
      <c r="AT37" s="11">
        <v>-3.08</v>
      </c>
      <c r="AU37" s="11">
        <v>-3.05</v>
      </c>
      <c r="AV37" s="11">
        <v>-2.68</v>
      </c>
      <c r="AW37" s="11">
        <v>-2.63</v>
      </c>
    </row>
    <row r="38" spans="1:49" ht="12.75">
      <c r="A38" s="3">
        <v>39323</v>
      </c>
      <c r="B38" s="2">
        <v>1.34</v>
      </c>
      <c r="C38" s="2" t="s">
        <v>25</v>
      </c>
      <c r="D38" s="2">
        <v>1.14</v>
      </c>
      <c r="E38" s="2">
        <v>1.07</v>
      </c>
      <c r="F38" s="2">
        <v>1.97</v>
      </c>
      <c r="G38" s="2">
        <v>0.92</v>
      </c>
      <c r="H38" s="2">
        <v>2.94</v>
      </c>
      <c r="I38" s="2">
        <v>3.07</v>
      </c>
      <c r="J38" s="2">
        <v>3.01</v>
      </c>
      <c r="K38" s="2">
        <v>2.65</v>
      </c>
      <c r="L38" s="2">
        <v>2.59</v>
      </c>
      <c r="M38" s="2">
        <v>2.42</v>
      </c>
      <c r="N38" s="2"/>
      <c r="O38" s="2"/>
      <c r="P38" s="2"/>
      <c r="T38" s="10">
        <f t="shared" si="43"/>
        <v>39323</v>
      </c>
      <c r="U38" s="11">
        <f t="shared" si="28"/>
        <v>-1.34</v>
      </c>
      <c r="V38" s="11" t="e">
        <f t="shared" si="29"/>
        <v>#VALUE!</v>
      </c>
      <c r="W38" s="11">
        <f t="shared" si="30"/>
        <v>-1.14</v>
      </c>
      <c r="X38" s="11">
        <f t="shared" si="31"/>
        <v>-1.07</v>
      </c>
      <c r="Y38" s="11">
        <f t="shared" si="32"/>
        <v>-1.97</v>
      </c>
      <c r="Z38" s="11">
        <f t="shared" si="33"/>
        <v>-0.92</v>
      </c>
      <c r="AA38" s="11">
        <f t="shared" si="34"/>
        <v>-2.94</v>
      </c>
      <c r="AB38" s="11">
        <f t="shared" si="35"/>
        <v>-3.07</v>
      </c>
      <c r="AC38" s="11">
        <f t="shared" si="36"/>
        <v>-3.01</v>
      </c>
      <c r="AD38" s="11">
        <f t="shared" si="37"/>
        <v>-2.65</v>
      </c>
      <c r="AE38" s="11">
        <f t="shared" si="38"/>
        <v>-2.59</v>
      </c>
      <c r="AF38" s="11">
        <f t="shared" si="39"/>
        <v>-2.42</v>
      </c>
      <c r="AG38" s="11">
        <f t="shared" si="40"/>
      </c>
      <c r="AH38" s="11">
        <f t="shared" si="41"/>
      </c>
      <c r="AI38" s="11">
        <f t="shared" si="42"/>
      </c>
      <c r="AL38" s="10">
        <v>39340</v>
      </c>
      <c r="AM38" s="11">
        <v>-1.11</v>
      </c>
      <c r="AN38" s="11">
        <v>-1.06</v>
      </c>
      <c r="AO38" s="10">
        <v>39323</v>
      </c>
      <c r="AP38" s="11">
        <v>-1.97</v>
      </c>
      <c r="AQ38" s="11">
        <v>-0.92</v>
      </c>
      <c r="AR38" s="10">
        <v>39387</v>
      </c>
      <c r="AS38" s="11">
        <v>-2.98</v>
      </c>
      <c r="AT38" s="11">
        <v>-3.12</v>
      </c>
      <c r="AU38" s="11">
        <v>-3.07</v>
      </c>
      <c r="AV38" s="11">
        <v>-2.73</v>
      </c>
      <c r="AW38" s="11">
        <v>-2.67</v>
      </c>
    </row>
    <row r="39" spans="1:49" ht="12.75">
      <c r="A39" s="3">
        <v>39340</v>
      </c>
      <c r="B39" s="2">
        <v>1.31</v>
      </c>
      <c r="C39" s="2" t="s">
        <v>25</v>
      </c>
      <c r="D39" s="2">
        <v>1.11</v>
      </c>
      <c r="E39" s="2">
        <v>1.06</v>
      </c>
      <c r="F39" s="2">
        <v>1.84</v>
      </c>
      <c r="G39" s="2">
        <v>0.87</v>
      </c>
      <c r="H39" s="2">
        <v>2.92</v>
      </c>
      <c r="I39" s="2">
        <v>3.05</v>
      </c>
      <c r="J39" s="2">
        <v>3</v>
      </c>
      <c r="K39" s="2">
        <v>2.65</v>
      </c>
      <c r="L39" s="2">
        <v>2.58</v>
      </c>
      <c r="M39" s="2">
        <v>2.41</v>
      </c>
      <c r="N39" s="2"/>
      <c r="O39" s="2"/>
      <c r="P39" s="2"/>
      <c r="T39" s="10">
        <f t="shared" si="43"/>
        <v>39340</v>
      </c>
      <c r="U39" s="11">
        <f t="shared" si="28"/>
        <v>-1.31</v>
      </c>
      <c r="V39" s="11" t="e">
        <f t="shared" si="29"/>
        <v>#VALUE!</v>
      </c>
      <c r="W39" s="11">
        <f t="shared" si="30"/>
        <v>-1.11</v>
      </c>
      <c r="X39" s="11">
        <f t="shared" si="31"/>
        <v>-1.06</v>
      </c>
      <c r="Y39" s="11">
        <f t="shared" si="32"/>
        <v>-1.84</v>
      </c>
      <c r="Z39" s="11">
        <f t="shared" si="33"/>
        <v>-0.87</v>
      </c>
      <c r="AA39" s="11">
        <f t="shared" si="34"/>
        <v>-2.92</v>
      </c>
      <c r="AB39" s="11">
        <f t="shared" si="35"/>
        <v>-3.05</v>
      </c>
      <c r="AC39" s="11">
        <f t="shared" si="36"/>
        <v>-3</v>
      </c>
      <c r="AD39" s="11">
        <f t="shared" si="37"/>
        <v>-2.65</v>
      </c>
      <c r="AE39" s="11">
        <f t="shared" si="38"/>
        <v>-2.58</v>
      </c>
      <c r="AF39" s="11">
        <f t="shared" si="39"/>
        <v>-2.41</v>
      </c>
      <c r="AG39" s="11">
        <f t="shared" si="40"/>
      </c>
      <c r="AH39" s="11">
        <f t="shared" si="41"/>
      </c>
      <c r="AI39" s="11">
        <f t="shared" si="42"/>
      </c>
      <c r="AL39" s="10">
        <v>39356</v>
      </c>
      <c r="AM39" s="11">
        <v>-1.14</v>
      </c>
      <c r="AN39" s="11">
        <v>-1.09</v>
      </c>
      <c r="AO39" s="10">
        <v>39340</v>
      </c>
      <c r="AP39" s="11">
        <v>-1.84</v>
      </c>
      <c r="AQ39" s="11">
        <v>-0.87</v>
      </c>
      <c r="AR39" s="10">
        <v>39416</v>
      </c>
      <c r="AS39" s="11">
        <v>-2.99</v>
      </c>
      <c r="AT39" s="11">
        <v>-3.13</v>
      </c>
      <c r="AU39" s="11">
        <v>-3.09</v>
      </c>
      <c r="AV39" s="11">
        <v>-2.76</v>
      </c>
      <c r="AW39" s="11">
        <v>-2.68</v>
      </c>
    </row>
    <row r="40" spans="1:49" ht="12.75">
      <c r="A40" s="3">
        <v>39356</v>
      </c>
      <c r="B40" s="2">
        <v>1.36</v>
      </c>
      <c r="C40" s="2" t="s">
        <v>25</v>
      </c>
      <c r="D40" s="2">
        <v>1.14</v>
      </c>
      <c r="E40" s="2">
        <v>1.09</v>
      </c>
      <c r="F40" s="2">
        <v>2.1</v>
      </c>
      <c r="G40" s="2">
        <v>0.91</v>
      </c>
      <c r="H40" s="2">
        <v>2.96</v>
      </c>
      <c r="I40" s="2">
        <v>3.08</v>
      </c>
      <c r="J40" s="2">
        <v>3.05</v>
      </c>
      <c r="K40" s="2">
        <v>2.68</v>
      </c>
      <c r="L40" s="2">
        <v>2.63</v>
      </c>
      <c r="M40" s="2">
        <v>2.45</v>
      </c>
      <c r="N40" s="2"/>
      <c r="O40" s="2"/>
      <c r="P40" s="2"/>
      <c r="T40" s="10">
        <f t="shared" si="43"/>
        <v>39356</v>
      </c>
      <c r="U40" s="11">
        <f t="shared" si="28"/>
        <v>-1.36</v>
      </c>
      <c r="V40" s="11" t="e">
        <f t="shared" si="29"/>
        <v>#VALUE!</v>
      </c>
      <c r="W40" s="11">
        <f t="shared" si="30"/>
        <v>-1.14</v>
      </c>
      <c r="X40" s="11">
        <f t="shared" si="31"/>
        <v>-1.09</v>
      </c>
      <c r="Y40" s="11">
        <f t="shared" si="32"/>
        <v>-2.1</v>
      </c>
      <c r="Z40" s="11">
        <f t="shared" si="33"/>
        <v>-0.91</v>
      </c>
      <c r="AA40" s="11">
        <f t="shared" si="34"/>
        <v>-2.96</v>
      </c>
      <c r="AB40" s="11">
        <f t="shared" si="35"/>
        <v>-3.08</v>
      </c>
      <c r="AC40" s="11">
        <f t="shared" si="36"/>
        <v>-3.05</v>
      </c>
      <c r="AD40" s="11">
        <f t="shared" si="37"/>
        <v>-2.68</v>
      </c>
      <c r="AE40" s="11">
        <f t="shared" si="38"/>
        <v>-2.63</v>
      </c>
      <c r="AF40" s="11">
        <f t="shared" si="39"/>
        <v>-2.45</v>
      </c>
      <c r="AG40" s="11">
        <f t="shared" si="40"/>
      </c>
      <c r="AH40" s="11">
        <f t="shared" si="41"/>
      </c>
      <c r="AI40" s="11">
        <f t="shared" si="42"/>
      </c>
      <c r="AL40" s="10">
        <v>39387</v>
      </c>
      <c r="AM40" s="11">
        <v>-1.18</v>
      </c>
      <c r="AN40" s="11">
        <v>-1.14</v>
      </c>
      <c r="AO40" s="10">
        <v>39356</v>
      </c>
      <c r="AP40" s="11">
        <v>-2.1</v>
      </c>
      <c r="AQ40" s="11">
        <v>-0.91</v>
      </c>
      <c r="AR40" s="10">
        <v>39430</v>
      </c>
      <c r="AS40" s="11">
        <v>-2.97</v>
      </c>
      <c r="AT40" s="11">
        <v>-3.13</v>
      </c>
      <c r="AU40" s="11">
        <v>-2.09</v>
      </c>
      <c r="AV40" s="11">
        <v>-2.76</v>
      </c>
      <c r="AW40" s="11">
        <v>-2.68</v>
      </c>
    </row>
    <row r="41" spans="1:49" ht="12.75">
      <c r="A41" s="3">
        <v>39387</v>
      </c>
      <c r="B41" s="2">
        <v>1.45</v>
      </c>
      <c r="C41" s="2" t="s">
        <v>25</v>
      </c>
      <c r="D41" s="2">
        <v>1.18</v>
      </c>
      <c r="E41" s="2">
        <v>1.14</v>
      </c>
      <c r="F41" s="2">
        <v>2.18</v>
      </c>
      <c r="G41" s="2">
        <v>0.92</v>
      </c>
      <c r="H41" s="2">
        <v>2.98</v>
      </c>
      <c r="I41" s="2">
        <v>3.12</v>
      </c>
      <c r="J41" s="2">
        <v>3.07</v>
      </c>
      <c r="K41" s="2">
        <v>2.73</v>
      </c>
      <c r="L41" s="2">
        <v>2.67</v>
      </c>
      <c r="M41" s="2">
        <v>2.49</v>
      </c>
      <c r="N41" s="2"/>
      <c r="O41" s="2"/>
      <c r="P41" s="2"/>
      <c r="T41" s="10">
        <f t="shared" si="43"/>
        <v>39387</v>
      </c>
      <c r="U41" s="11">
        <f t="shared" si="28"/>
        <v>-1.45</v>
      </c>
      <c r="V41" s="11" t="e">
        <f t="shared" si="29"/>
        <v>#VALUE!</v>
      </c>
      <c r="W41" s="11">
        <f t="shared" si="30"/>
        <v>-1.18</v>
      </c>
      <c r="X41" s="11">
        <f t="shared" si="31"/>
        <v>-1.14</v>
      </c>
      <c r="Y41" s="11">
        <f t="shared" si="32"/>
        <v>-2.18</v>
      </c>
      <c r="Z41" s="11">
        <f t="shared" si="33"/>
        <v>-0.92</v>
      </c>
      <c r="AA41" s="11">
        <f t="shared" si="34"/>
        <v>-2.98</v>
      </c>
      <c r="AB41" s="11">
        <f t="shared" si="35"/>
        <v>-3.12</v>
      </c>
      <c r="AC41" s="11">
        <f t="shared" si="36"/>
        <v>-3.07</v>
      </c>
      <c r="AD41" s="11">
        <f t="shared" si="37"/>
        <v>-2.73</v>
      </c>
      <c r="AE41" s="11">
        <f t="shared" si="38"/>
        <v>-2.67</v>
      </c>
      <c r="AF41" s="11">
        <f t="shared" si="39"/>
        <v>-2.49</v>
      </c>
      <c r="AG41" s="11">
        <f t="shared" si="40"/>
      </c>
      <c r="AH41" s="11">
        <f t="shared" si="41"/>
      </c>
      <c r="AI41" s="11">
        <f t="shared" si="42"/>
      </c>
      <c r="AL41" s="10">
        <v>39416</v>
      </c>
      <c r="AM41" s="11">
        <v>-1.21</v>
      </c>
      <c r="AN41" s="11">
        <v>-1.18</v>
      </c>
      <c r="AO41" s="10">
        <v>39387</v>
      </c>
      <c r="AP41" s="11">
        <v>-2.18</v>
      </c>
      <c r="AQ41" s="11">
        <v>-0.92</v>
      </c>
      <c r="AR41" s="10">
        <v>39446</v>
      </c>
      <c r="AS41" s="11">
        <v>-2.98</v>
      </c>
      <c r="AT41" s="11">
        <v>-3.12</v>
      </c>
      <c r="AU41" s="11">
        <v>-3.07</v>
      </c>
      <c r="AV41" s="11">
        <v>-2.74</v>
      </c>
      <c r="AW41" s="11">
        <v>-2.66</v>
      </c>
    </row>
    <row r="42" spans="1:49" ht="12.75">
      <c r="A42" s="3">
        <v>39416</v>
      </c>
      <c r="B42" s="2">
        <v>1.51</v>
      </c>
      <c r="C42" s="2" t="s">
        <v>25</v>
      </c>
      <c r="D42" s="2">
        <v>1.21</v>
      </c>
      <c r="E42" s="2">
        <v>1.18</v>
      </c>
      <c r="F42" s="2">
        <v>2.21</v>
      </c>
      <c r="G42" s="2">
        <v>0.93</v>
      </c>
      <c r="H42" s="2">
        <v>2.99</v>
      </c>
      <c r="I42" s="2">
        <v>3.13</v>
      </c>
      <c r="J42" s="2">
        <v>3.09</v>
      </c>
      <c r="K42" s="2">
        <v>2.76</v>
      </c>
      <c r="L42" s="2">
        <v>2.68</v>
      </c>
      <c r="M42" s="2">
        <v>2.53</v>
      </c>
      <c r="N42" s="2"/>
      <c r="O42" s="2"/>
      <c r="P42" s="2"/>
      <c r="T42" s="10">
        <f t="shared" si="43"/>
        <v>39416</v>
      </c>
      <c r="U42" s="11">
        <f aca="true" t="shared" si="44" ref="U42:AI58">IF(B42-A20008=0,"",0-B42)</f>
        <v>-1.51</v>
      </c>
      <c r="V42" s="11" t="e">
        <f t="shared" si="44"/>
        <v>#VALUE!</v>
      </c>
      <c r="W42" s="11">
        <f t="shared" si="44"/>
        <v>-1.21</v>
      </c>
      <c r="X42" s="11">
        <f t="shared" si="44"/>
        <v>-1.18</v>
      </c>
      <c r="Y42" s="11">
        <f t="shared" si="44"/>
        <v>-2.21</v>
      </c>
      <c r="Z42" s="11">
        <f t="shared" si="44"/>
        <v>-0.93</v>
      </c>
      <c r="AA42" s="11">
        <f t="shared" si="44"/>
        <v>-2.99</v>
      </c>
      <c r="AB42" s="11">
        <f t="shared" si="44"/>
        <v>-3.13</v>
      </c>
      <c r="AC42" s="11">
        <f t="shared" si="44"/>
        <v>-3.09</v>
      </c>
      <c r="AD42" s="11">
        <f t="shared" si="44"/>
        <v>-2.76</v>
      </c>
      <c r="AE42" s="11">
        <f t="shared" si="44"/>
        <v>-2.68</v>
      </c>
      <c r="AF42" s="11">
        <f t="shared" si="44"/>
        <v>-2.53</v>
      </c>
      <c r="AG42" s="11">
        <f t="shared" si="44"/>
      </c>
      <c r="AH42" s="11">
        <f t="shared" si="44"/>
      </c>
      <c r="AI42" s="11">
        <f t="shared" si="44"/>
      </c>
      <c r="AL42" s="10">
        <v>39446</v>
      </c>
      <c r="AM42" s="11">
        <v>-1.23</v>
      </c>
      <c r="AN42" s="11">
        <v>-1.2</v>
      </c>
      <c r="AO42" s="10">
        <v>39416</v>
      </c>
      <c r="AP42" s="11">
        <v>-2.21</v>
      </c>
      <c r="AQ42" s="11">
        <v>-0.93</v>
      </c>
      <c r="AR42" s="10">
        <v>39478</v>
      </c>
      <c r="AS42" s="11">
        <v>-2.99</v>
      </c>
      <c r="AT42" s="11">
        <v>-3.14</v>
      </c>
      <c r="AU42" s="11">
        <v>-3.09</v>
      </c>
      <c r="AV42" s="11">
        <v>-2.76</v>
      </c>
      <c r="AW42" s="11">
        <v>-2.69</v>
      </c>
    </row>
    <row r="43" spans="1:49" ht="12.75">
      <c r="A43" s="3">
        <v>39430</v>
      </c>
      <c r="B43" s="2"/>
      <c r="C43" s="2"/>
      <c r="D43" s="2"/>
      <c r="E43" s="2"/>
      <c r="F43" s="2"/>
      <c r="G43" s="2"/>
      <c r="H43" s="2">
        <v>2.97</v>
      </c>
      <c r="I43" s="2">
        <v>3.13</v>
      </c>
      <c r="J43" s="2">
        <v>2.09</v>
      </c>
      <c r="K43" s="2">
        <v>2.76</v>
      </c>
      <c r="L43" s="2">
        <v>2.68</v>
      </c>
      <c r="M43" s="2">
        <v>2.49</v>
      </c>
      <c r="N43" s="2">
        <v>2.22</v>
      </c>
      <c r="O43" s="2"/>
      <c r="P43" s="2"/>
      <c r="T43" s="10">
        <f t="shared" si="43"/>
        <v>39430</v>
      </c>
      <c r="U43" s="11">
        <f t="shared" si="44"/>
      </c>
      <c r="V43" s="11">
        <f t="shared" si="44"/>
      </c>
      <c r="W43" s="11">
        <f t="shared" si="44"/>
      </c>
      <c r="X43" s="11">
        <f t="shared" si="44"/>
      </c>
      <c r="Y43" s="11">
        <f t="shared" si="44"/>
      </c>
      <c r="Z43" s="11">
        <f t="shared" si="44"/>
      </c>
      <c r="AA43" s="11">
        <f t="shared" si="44"/>
        <v>-2.97</v>
      </c>
      <c r="AB43" s="11">
        <f t="shared" si="44"/>
        <v>-3.13</v>
      </c>
      <c r="AC43" s="11">
        <f t="shared" si="44"/>
        <v>-2.09</v>
      </c>
      <c r="AD43" s="11">
        <f t="shared" si="44"/>
        <v>-2.76</v>
      </c>
      <c r="AE43" s="11">
        <f t="shared" si="44"/>
        <v>-2.68</v>
      </c>
      <c r="AF43" s="11">
        <f t="shared" si="44"/>
        <v>-2.49</v>
      </c>
      <c r="AG43" s="11">
        <f t="shared" si="44"/>
        <v>-2.22</v>
      </c>
      <c r="AH43" s="11">
        <f t="shared" si="44"/>
      </c>
      <c r="AI43" s="11">
        <f t="shared" si="44"/>
      </c>
      <c r="AL43" s="10">
        <v>39478</v>
      </c>
      <c r="AM43" s="11">
        <v>-1.29</v>
      </c>
      <c r="AN43" s="11">
        <v>-1.25</v>
      </c>
      <c r="AO43" s="10">
        <v>39446</v>
      </c>
      <c r="AP43" s="11">
        <v>-2.2</v>
      </c>
      <c r="AQ43" s="11">
        <v>-0.9</v>
      </c>
      <c r="AR43" s="10">
        <v>39504</v>
      </c>
      <c r="AS43" s="11">
        <v>-2.96</v>
      </c>
      <c r="AT43" s="11">
        <v>-3.09</v>
      </c>
      <c r="AU43" s="11">
        <v>-3.04</v>
      </c>
      <c r="AV43" s="11">
        <v>-2.7</v>
      </c>
      <c r="AW43" s="11">
        <v>-2.63</v>
      </c>
    </row>
    <row r="44" spans="1:49" ht="12.75">
      <c r="A44" s="3">
        <v>39434</v>
      </c>
      <c r="J44" s="2"/>
      <c r="K44" s="2"/>
      <c r="L44" s="2"/>
      <c r="M44" s="2"/>
      <c r="N44" s="2"/>
      <c r="O44" s="2">
        <v>1.99</v>
      </c>
      <c r="P44" s="2">
        <v>2.03</v>
      </c>
      <c r="T44" s="10">
        <f t="shared" si="43"/>
        <v>39434</v>
      </c>
      <c r="U44" s="11">
        <f t="shared" si="44"/>
      </c>
      <c r="V44" s="11">
        <f t="shared" si="44"/>
      </c>
      <c r="W44" s="11">
        <f t="shared" si="44"/>
      </c>
      <c r="X44" s="11">
        <f t="shared" si="44"/>
      </c>
      <c r="Y44" s="11">
        <f t="shared" si="44"/>
      </c>
      <c r="Z44" s="11">
        <f t="shared" si="44"/>
      </c>
      <c r="AA44" s="11">
        <f t="shared" si="44"/>
      </c>
      <c r="AB44" s="11">
        <f t="shared" si="44"/>
      </c>
      <c r="AC44" s="11">
        <f t="shared" si="44"/>
      </c>
      <c r="AD44" s="11">
        <f t="shared" si="44"/>
      </c>
      <c r="AE44" s="11">
        <f t="shared" si="44"/>
      </c>
      <c r="AF44" s="11">
        <f t="shared" si="44"/>
      </c>
      <c r="AG44" s="11">
        <f t="shared" si="44"/>
      </c>
      <c r="AH44" s="11">
        <f t="shared" si="44"/>
        <v>-1.99</v>
      </c>
      <c r="AI44" s="11">
        <f t="shared" si="44"/>
        <v>-2.03</v>
      </c>
      <c r="AL44" s="10">
        <v>39504</v>
      </c>
      <c r="AM44" s="11">
        <v>-1.13</v>
      </c>
      <c r="AN44" s="11">
        <v>-1.07</v>
      </c>
      <c r="AO44" s="10">
        <v>39478</v>
      </c>
      <c r="AP44" s="11">
        <v>-2.21</v>
      </c>
      <c r="AQ44" s="11">
        <v>-0.98</v>
      </c>
      <c r="AR44" s="10">
        <v>39537</v>
      </c>
      <c r="AS44" s="11">
        <v>-3.03</v>
      </c>
      <c r="AT44" s="11">
        <v>-3.16</v>
      </c>
      <c r="AU44" s="11">
        <v>-3.11</v>
      </c>
      <c r="AV44" s="11">
        <v>-2.79</v>
      </c>
      <c r="AW44" s="11">
        <v>-2.72</v>
      </c>
    </row>
    <row r="45" spans="1:49" ht="12.75">
      <c r="A45" s="3">
        <v>39446</v>
      </c>
      <c r="B45" s="2">
        <v>1.54</v>
      </c>
      <c r="C45" s="2" t="s">
        <v>25</v>
      </c>
      <c r="D45" s="2">
        <v>1.23</v>
      </c>
      <c r="E45" s="2">
        <v>1.2</v>
      </c>
      <c r="F45" s="2">
        <v>2.2</v>
      </c>
      <c r="G45" s="2">
        <v>0.9</v>
      </c>
      <c r="H45" s="2">
        <v>2.98</v>
      </c>
      <c r="I45" s="2">
        <v>3.12</v>
      </c>
      <c r="J45" s="2">
        <v>3.07</v>
      </c>
      <c r="K45" s="2">
        <v>2.74</v>
      </c>
      <c r="L45" s="2">
        <v>2.66</v>
      </c>
      <c r="M45" s="2">
        <v>2.5</v>
      </c>
      <c r="N45" s="2"/>
      <c r="O45" s="2"/>
      <c r="P45" s="2"/>
      <c r="T45" s="10">
        <f t="shared" si="43"/>
        <v>39446</v>
      </c>
      <c r="U45" s="11">
        <f t="shared" si="44"/>
        <v>-1.54</v>
      </c>
      <c r="V45" s="11" t="e">
        <f t="shared" si="44"/>
        <v>#VALUE!</v>
      </c>
      <c r="W45" s="11">
        <f t="shared" si="44"/>
        <v>-1.23</v>
      </c>
      <c r="X45" s="11">
        <f t="shared" si="44"/>
        <v>-1.2</v>
      </c>
      <c r="Y45" s="11">
        <f t="shared" si="44"/>
        <v>-2.2</v>
      </c>
      <c r="Z45" s="11">
        <f t="shared" si="44"/>
        <v>-0.9</v>
      </c>
      <c r="AA45" s="11">
        <f t="shared" si="44"/>
        <v>-2.98</v>
      </c>
      <c r="AB45" s="11">
        <f t="shared" si="44"/>
        <v>-3.12</v>
      </c>
      <c r="AC45" s="11">
        <f t="shared" si="44"/>
        <v>-3.07</v>
      </c>
      <c r="AD45" s="11">
        <f t="shared" si="44"/>
        <v>-2.74</v>
      </c>
      <c r="AE45" s="11">
        <f t="shared" si="44"/>
        <v>-2.66</v>
      </c>
      <c r="AF45" s="11">
        <f t="shared" si="44"/>
        <v>-2.5</v>
      </c>
      <c r="AG45" s="11">
        <f t="shared" si="44"/>
      </c>
      <c r="AH45" s="11">
        <f t="shared" si="44"/>
      </c>
      <c r="AI45" s="11">
        <f t="shared" si="44"/>
      </c>
      <c r="AL45" s="10">
        <v>39537</v>
      </c>
      <c r="AM45" s="11">
        <v>-1.1</v>
      </c>
      <c r="AN45" s="11">
        <v>-1.07</v>
      </c>
      <c r="AO45" s="10">
        <v>39504</v>
      </c>
      <c r="AP45" s="11">
        <v>-2.09</v>
      </c>
      <c r="AQ45" s="11">
        <v>-0.77</v>
      </c>
      <c r="AR45" s="10">
        <v>39572</v>
      </c>
      <c r="AS45" s="11">
        <v>-2.94</v>
      </c>
      <c r="AT45" s="11">
        <v>-3.05</v>
      </c>
      <c r="AU45" s="11">
        <v>-2.93</v>
      </c>
      <c r="AV45" s="11">
        <v>-1.89</v>
      </c>
      <c r="AW45" s="11">
        <v>-0.93</v>
      </c>
    </row>
    <row r="46" spans="1:49" ht="12.75">
      <c r="A46" s="3">
        <v>39476</v>
      </c>
      <c r="J46" s="2"/>
      <c r="K46" s="2"/>
      <c r="L46" s="2"/>
      <c r="M46" s="2">
        <v>2.54</v>
      </c>
      <c r="N46" s="2"/>
      <c r="O46" s="2"/>
      <c r="P46" s="2"/>
      <c r="T46" s="10">
        <f t="shared" si="43"/>
        <v>39476</v>
      </c>
      <c r="U46" s="11">
        <f t="shared" si="44"/>
      </c>
      <c r="V46" s="11">
        <f t="shared" si="44"/>
      </c>
      <c r="W46" s="11">
        <f t="shared" si="44"/>
      </c>
      <c r="X46" s="11">
        <f t="shared" si="44"/>
      </c>
      <c r="Y46" s="11">
        <f t="shared" si="44"/>
      </c>
      <c r="Z46" s="11">
        <f t="shared" si="44"/>
      </c>
      <c r="AA46" s="11">
        <f t="shared" si="44"/>
      </c>
      <c r="AB46" s="11">
        <f t="shared" si="44"/>
      </c>
      <c r="AC46" s="11">
        <f t="shared" si="44"/>
      </c>
      <c r="AD46" s="11">
        <f t="shared" si="44"/>
      </c>
      <c r="AE46" s="11">
        <f t="shared" si="44"/>
      </c>
      <c r="AF46" s="11">
        <f t="shared" si="44"/>
        <v>-2.54</v>
      </c>
      <c r="AG46" s="11">
        <f t="shared" si="44"/>
      </c>
      <c r="AH46" s="11">
        <f t="shared" si="44"/>
      </c>
      <c r="AI46" s="11">
        <f t="shared" si="44"/>
      </c>
      <c r="AL46" s="10">
        <v>39630</v>
      </c>
      <c r="AM46" s="11">
        <v>-0.98</v>
      </c>
      <c r="AN46" s="11">
        <v>-0.89</v>
      </c>
      <c r="AO46" s="10">
        <v>39537</v>
      </c>
      <c r="AP46" s="11">
        <v>-2.19</v>
      </c>
      <c r="AQ46" s="11">
        <v>-0.91</v>
      </c>
      <c r="AR46" s="10">
        <v>39630</v>
      </c>
      <c r="AS46" s="11">
        <v>-2.97</v>
      </c>
      <c r="AT46" s="11">
        <v>-3.07</v>
      </c>
      <c r="AU46" s="11">
        <v>-3.01</v>
      </c>
      <c r="AV46" s="11">
        <v>-2.57</v>
      </c>
      <c r="AW46" s="11">
        <v>-2.44</v>
      </c>
    </row>
    <row r="47" spans="1:49" ht="12.75">
      <c r="A47" s="3">
        <v>39478</v>
      </c>
      <c r="B47" s="2">
        <v>1.61</v>
      </c>
      <c r="C47" s="2" t="s">
        <v>25</v>
      </c>
      <c r="D47" s="2">
        <v>1.29</v>
      </c>
      <c r="E47" s="2">
        <v>1.25</v>
      </c>
      <c r="F47" s="2">
        <v>2.21</v>
      </c>
      <c r="G47" s="2">
        <v>0.98</v>
      </c>
      <c r="H47" s="2">
        <v>2.99</v>
      </c>
      <c r="I47" s="2">
        <v>3.14</v>
      </c>
      <c r="J47" s="2">
        <v>3.09</v>
      </c>
      <c r="K47" s="2">
        <v>2.76</v>
      </c>
      <c r="L47" s="2">
        <v>2.69</v>
      </c>
      <c r="M47" s="2">
        <v>2.56</v>
      </c>
      <c r="N47" s="2"/>
      <c r="O47" s="2"/>
      <c r="P47" s="2"/>
      <c r="T47" s="10">
        <f t="shared" si="43"/>
        <v>39478</v>
      </c>
      <c r="U47" s="11">
        <f t="shared" si="44"/>
        <v>-1.61</v>
      </c>
      <c r="V47" s="11" t="e">
        <f t="shared" si="44"/>
        <v>#VALUE!</v>
      </c>
      <c r="W47" s="11">
        <f t="shared" si="44"/>
        <v>-1.29</v>
      </c>
      <c r="X47" s="11">
        <f t="shared" si="44"/>
        <v>-1.25</v>
      </c>
      <c r="Y47" s="11">
        <f t="shared" si="44"/>
        <v>-2.21</v>
      </c>
      <c r="Z47" s="11">
        <f t="shared" si="44"/>
        <v>-0.98</v>
      </c>
      <c r="AA47" s="11">
        <f t="shared" si="44"/>
        <v>-2.99</v>
      </c>
      <c r="AB47" s="11">
        <f t="shared" si="44"/>
        <v>-3.14</v>
      </c>
      <c r="AC47" s="11">
        <f t="shared" si="44"/>
        <v>-3.09</v>
      </c>
      <c r="AD47" s="11">
        <f t="shared" si="44"/>
        <v>-2.76</v>
      </c>
      <c r="AE47" s="11">
        <f t="shared" si="44"/>
        <v>-2.69</v>
      </c>
      <c r="AF47" s="11">
        <f t="shared" si="44"/>
        <v>-2.56</v>
      </c>
      <c r="AG47" s="11">
        <f t="shared" si="44"/>
      </c>
      <c r="AH47" s="11">
        <f t="shared" si="44"/>
      </c>
      <c r="AI47" s="11">
        <f t="shared" si="44"/>
      </c>
      <c r="AL47" s="10">
        <v>39662</v>
      </c>
      <c r="AM47" s="11">
        <v>-0.43</v>
      </c>
      <c r="AN47" s="11">
        <v>-0.51</v>
      </c>
      <c r="AO47" s="10">
        <v>39572</v>
      </c>
      <c r="AP47" s="11">
        <v>-2.05</v>
      </c>
      <c r="AQ47" s="11">
        <v>-0.94</v>
      </c>
      <c r="AR47" s="10">
        <v>39662</v>
      </c>
      <c r="AS47" s="11">
        <v>-2.84</v>
      </c>
      <c r="AT47" s="11">
        <v>-2.93</v>
      </c>
      <c r="AU47" s="11">
        <v>-2.85</v>
      </c>
      <c r="AV47" s="11">
        <v>-2.42</v>
      </c>
      <c r="AW47" s="11">
        <v>-2.24</v>
      </c>
    </row>
    <row r="48" spans="1:49" ht="12.75">
      <c r="A48" s="3">
        <v>39504</v>
      </c>
      <c r="B48" s="2">
        <v>1.45</v>
      </c>
      <c r="C48" s="2" t="s">
        <v>25</v>
      </c>
      <c r="D48" s="2">
        <v>1.13</v>
      </c>
      <c r="E48" s="2">
        <v>1.07</v>
      </c>
      <c r="F48" s="2">
        <v>2.09</v>
      </c>
      <c r="G48" s="2">
        <v>0.77</v>
      </c>
      <c r="H48" s="2">
        <v>2.96</v>
      </c>
      <c r="I48" s="2">
        <v>3.09</v>
      </c>
      <c r="J48" s="2">
        <v>3.04</v>
      </c>
      <c r="K48" s="2">
        <v>2.7</v>
      </c>
      <c r="L48" s="2">
        <v>2.63</v>
      </c>
      <c r="M48" s="2">
        <v>2.5</v>
      </c>
      <c r="N48" s="2"/>
      <c r="O48" s="2"/>
      <c r="P48" s="2"/>
      <c r="T48" s="10">
        <f t="shared" si="43"/>
        <v>39504</v>
      </c>
      <c r="U48" s="11">
        <f t="shared" si="44"/>
        <v>-1.45</v>
      </c>
      <c r="V48" s="11" t="e">
        <f t="shared" si="44"/>
        <v>#VALUE!</v>
      </c>
      <c r="W48" s="11">
        <f t="shared" si="44"/>
        <v>-1.13</v>
      </c>
      <c r="X48" s="11">
        <f t="shared" si="44"/>
        <v>-1.07</v>
      </c>
      <c r="Y48" s="11">
        <f t="shared" si="44"/>
        <v>-2.09</v>
      </c>
      <c r="Z48" s="11">
        <f t="shared" si="44"/>
        <v>-0.77</v>
      </c>
      <c r="AA48" s="11">
        <f t="shared" si="44"/>
        <v>-2.96</v>
      </c>
      <c r="AB48" s="11">
        <f t="shared" si="44"/>
        <v>-3.09</v>
      </c>
      <c r="AC48" s="11">
        <f t="shared" si="44"/>
        <v>-3.04</v>
      </c>
      <c r="AD48" s="11">
        <f t="shared" si="44"/>
        <v>-2.7</v>
      </c>
      <c r="AE48" s="11">
        <f t="shared" si="44"/>
        <v>-2.63</v>
      </c>
      <c r="AF48" s="11">
        <f t="shared" si="44"/>
        <v>-2.5</v>
      </c>
      <c r="AG48" s="11">
        <f t="shared" si="44"/>
      </c>
      <c r="AH48" s="11">
        <f t="shared" si="44"/>
      </c>
      <c r="AI48" s="11">
        <f t="shared" si="44"/>
      </c>
      <c r="AL48" s="10">
        <v>39692</v>
      </c>
      <c r="AM48" s="11">
        <v>-0.65</v>
      </c>
      <c r="AN48" s="11">
        <v>-0.61</v>
      </c>
      <c r="AO48" s="10">
        <v>39630</v>
      </c>
      <c r="AP48" s="11">
        <v>-2</v>
      </c>
      <c r="AQ48" s="11">
        <v>-0.55</v>
      </c>
      <c r="AR48" s="10">
        <v>39692</v>
      </c>
      <c r="AS48" s="11">
        <v>-2.56</v>
      </c>
      <c r="AT48" s="11">
        <v>-2.66</v>
      </c>
      <c r="AU48" s="11">
        <v>-2.59</v>
      </c>
      <c r="AV48" s="11">
        <v>-2.21</v>
      </c>
      <c r="AW48" s="11">
        <v>-2.11</v>
      </c>
    </row>
    <row r="49" spans="1:49" ht="12.75">
      <c r="A49" s="3">
        <v>39537</v>
      </c>
      <c r="B49" s="2">
        <v>1.51</v>
      </c>
      <c r="C49" s="2" t="s">
        <v>25</v>
      </c>
      <c r="D49" s="2">
        <v>1.1</v>
      </c>
      <c r="E49" s="2">
        <v>1.07</v>
      </c>
      <c r="F49" s="2">
        <v>2.19</v>
      </c>
      <c r="G49" s="2">
        <v>0.91</v>
      </c>
      <c r="H49" s="2">
        <v>3.03</v>
      </c>
      <c r="I49" s="2">
        <v>3.16</v>
      </c>
      <c r="J49" s="2">
        <v>3.11</v>
      </c>
      <c r="K49" s="2">
        <v>2.79</v>
      </c>
      <c r="L49" s="2">
        <v>2.72</v>
      </c>
      <c r="M49" s="2">
        <v>2.58</v>
      </c>
      <c r="N49" s="2"/>
      <c r="O49" s="2"/>
      <c r="P49" s="2"/>
      <c r="T49" s="10">
        <f t="shared" si="43"/>
        <v>39537</v>
      </c>
      <c r="U49" s="11">
        <f t="shared" si="44"/>
        <v>-1.51</v>
      </c>
      <c r="V49" s="11" t="e">
        <f t="shared" si="44"/>
        <v>#VALUE!</v>
      </c>
      <c r="W49" s="11">
        <f t="shared" si="44"/>
        <v>-1.1</v>
      </c>
      <c r="X49" s="11">
        <f t="shared" si="44"/>
        <v>-1.07</v>
      </c>
      <c r="Y49" s="11">
        <f t="shared" si="44"/>
        <v>-2.19</v>
      </c>
      <c r="Z49" s="11">
        <f t="shared" si="44"/>
        <v>-0.91</v>
      </c>
      <c r="AA49" s="11">
        <f t="shared" si="44"/>
        <v>-3.03</v>
      </c>
      <c r="AB49" s="11">
        <f t="shared" si="44"/>
        <v>-3.16</v>
      </c>
      <c r="AC49" s="11">
        <f t="shared" si="44"/>
        <v>-3.11</v>
      </c>
      <c r="AD49" s="11">
        <f t="shared" si="44"/>
        <v>-2.79</v>
      </c>
      <c r="AE49" s="11">
        <f t="shared" si="44"/>
        <v>-2.72</v>
      </c>
      <c r="AF49" s="11">
        <f t="shared" si="44"/>
        <v>-2.58</v>
      </c>
      <c r="AG49" s="11">
        <f t="shared" si="44"/>
      </c>
      <c r="AH49" s="11">
        <f t="shared" si="44"/>
      </c>
      <c r="AI49" s="11">
        <f t="shared" si="44"/>
      </c>
      <c r="AL49" s="10">
        <v>39721</v>
      </c>
      <c r="AM49" s="11">
        <v>-0.75</v>
      </c>
      <c r="AN49" s="11">
        <v>-0.69</v>
      </c>
      <c r="AO49" s="10">
        <v>39662</v>
      </c>
      <c r="AP49" s="11">
        <v>-1.83</v>
      </c>
      <c r="AQ49" s="11">
        <v>-0.21</v>
      </c>
      <c r="AR49" s="10">
        <v>39721</v>
      </c>
      <c r="AS49" s="11">
        <v>-2.51</v>
      </c>
      <c r="AT49" s="11">
        <v>-2.62</v>
      </c>
      <c r="AU49" s="11">
        <v>-2.56</v>
      </c>
      <c r="AV49" s="11">
        <v>-2.2</v>
      </c>
      <c r="AW49" s="11">
        <v>-2.13</v>
      </c>
    </row>
    <row r="50" spans="1:49" ht="12.75">
      <c r="A50" s="3">
        <v>39572</v>
      </c>
      <c r="B50" s="2">
        <v>1.44</v>
      </c>
      <c r="C50" s="2" t="s">
        <v>25</v>
      </c>
      <c r="D50" s="2"/>
      <c r="E50" s="2"/>
      <c r="F50" s="2">
        <v>2.05</v>
      </c>
      <c r="G50" s="2">
        <v>0.94</v>
      </c>
      <c r="H50" s="2">
        <v>2.94</v>
      </c>
      <c r="I50" s="2">
        <v>3.05</v>
      </c>
      <c r="J50" s="2">
        <v>2.93</v>
      </c>
      <c r="K50" s="2">
        <v>1.89</v>
      </c>
      <c r="L50" s="2">
        <v>0.93</v>
      </c>
      <c r="M50" s="2">
        <v>0.62</v>
      </c>
      <c r="N50" s="2"/>
      <c r="O50" s="2"/>
      <c r="P50" s="2"/>
      <c r="T50" s="10">
        <f t="shared" si="43"/>
        <v>39572</v>
      </c>
      <c r="U50" s="11">
        <f t="shared" si="44"/>
        <v>-1.44</v>
      </c>
      <c r="V50" s="11" t="e">
        <f t="shared" si="44"/>
        <v>#VALUE!</v>
      </c>
      <c r="W50" s="11">
        <f t="shared" si="44"/>
      </c>
      <c r="X50" s="11">
        <f t="shared" si="44"/>
      </c>
      <c r="Y50" s="11">
        <f t="shared" si="44"/>
        <v>-2.05</v>
      </c>
      <c r="Z50" s="11">
        <f t="shared" si="44"/>
        <v>-0.94</v>
      </c>
      <c r="AA50" s="11">
        <f t="shared" si="44"/>
        <v>-2.94</v>
      </c>
      <c r="AB50" s="11">
        <f t="shared" si="44"/>
        <v>-3.05</v>
      </c>
      <c r="AC50" s="11">
        <f t="shared" si="44"/>
        <v>-2.93</v>
      </c>
      <c r="AD50" s="11">
        <f t="shared" si="44"/>
        <v>-1.89</v>
      </c>
      <c r="AE50" s="11">
        <f t="shared" si="44"/>
        <v>-0.93</v>
      </c>
      <c r="AF50" s="11">
        <f t="shared" si="44"/>
        <v>-0.62</v>
      </c>
      <c r="AG50" s="11">
        <f t="shared" si="44"/>
      </c>
      <c r="AH50" s="11">
        <f t="shared" si="44"/>
      </c>
      <c r="AI50" s="11">
        <f t="shared" si="44"/>
      </c>
      <c r="AL50" s="10">
        <v>39815</v>
      </c>
      <c r="AM50" s="11">
        <v>-0.99</v>
      </c>
      <c r="AN50" s="11">
        <v>-0.93</v>
      </c>
      <c r="AO50" s="10">
        <v>39692</v>
      </c>
      <c r="AP50" s="11">
        <v>-1.84</v>
      </c>
      <c r="AQ50" s="11">
        <v>-0.34</v>
      </c>
      <c r="AR50" s="10">
        <v>39753</v>
      </c>
      <c r="AS50" s="11">
        <v>-2.59</v>
      </c>
      <c r="AT50" s="11">
        <v>-2.7</v>
      </c>
      <c r="AU50" s="11">
        <v>-2.64</v>
      </c>
      <c r="AV50" s="11">
        <v>-2.29</v>
      </c>
      <c r="AW50" s="11">
        <v>-2.23</v>
      </c>
    </row>
    <row r="51" spans="1:49" ht="12.75">
      <c r="A51" s="3">
        <v>39630</v>
      </c>
      <c r="B51" s="2">
        <v>1.27</v>
      </c>
      <c r="C51" s="2" t="s">
        <v>25</v>
      </c>
      <c r="D51" s="2">
        <v>0.98</v>
      </c>
      <c r="E51" s="2">
        <v>0.89</v>
      </c>
      <c r="F51" s="2">
        <v>2</v>
      </c>
      <c r="G51" s="2">
        <v>0.55</v>
      </c>
      <c r="H51" s="2">
        <v>2.97</v>
      </c>
      <c r="I51" s="2">
        <v>3.07</v>
      </c>
      <c r="J51" s="2">
        <v>3.01</v>
      </c>
      <c r="K51" s="2">
        <v>2.57</v>
      </c>
      <c r="L51" s="2">
        <v>2.44</v>
      </c>
      <c r="M51" s="2">
        <v>2.15</v>
      </c>
      <c r="N51" s="2"/>
      <c r="O51" s="2"/>
      <c r="P51" s="2"/>
      <c r="T51" s="10">
        <f t="shared" si="43"/>
        <v>39630</v>
      </c>
      <c r="U51" s="11">
        <f t="shared" si="44"/>
        <v>-1.27</v>
      </c>
      <c r="V51" s="11" t="e">
        <f t="shared" si="44"/>
        <v>#VALUE!</v>
      </c>
      <c r="W51" s="11">
        <f t="shared" si="44"/>
        <v>-0.98</v>
      </c>
      <c r="X51" s="11">
        <f t="shared" si="44"/>
        <v>-0.89</v>
      </c>
      <c r="Y51" s="11">
        <f t="shared" si="44"/>
        <v>-2</v>
      </c>
      <c r="Z51" s="11">
        <f t="shared" si="44"/>
        <v>-0.55</v>
      </c>
      <c r="AA51" s="11">
        <f t="shared" si="44"/>
        <v>-2.97</v>
      </c>
      <c r="AB51" s="11">
        <f t="shared" si="44"/>
        <v>-3.07</v>
      </c>
      <c r="AC51" s="11">
        <f t="shared" si="44"/>
        <v>-3.01</v>
      </c>
      <c r="AD51" s="11">
        <f t="shared" si="44"/>
        <v>-2.57</v>
      </c>
      <c r="AE51" s="11">
        <f t="shared" si="44"/>
        <v>-2.44</v>
      </c>
      <c r="AF51" s="11">
        <f t="shared" si="44"/>
        <v>-2.15</v>
      </c>
      <c r="AG51" s="11">
        <f t="shared" si="44"/>
      </c>
      <c r="AH51" s="11">
        <f t="shared" si="44"/>
      </c>
      <c r="AI51" s="11">
        <f t="shared" si="44"/>
      </c>
      <c r="AL51" s="10">
        <v>39846</v>
      </c>
      <c r="AM51" s="11">
        <v>-0.82</v>
      </c>
      <c r="AN51" s="11">
        <v>-0.93</v>
      </c>
      <c r="AO51" s="10">
        <v>39721</v>
      </c>
      <c r="AP51" s="11">
        <v>-1.84</v>
      </c>
      <c r="AQ51" s="11">
        <v>-0.51</v>
      </c>
      <c r="AR51" s="10">
        <v>39783</v>
      </c>
      <c r="AS51" s="11">
        <v>-2.66</v>
      </c>
      <c r="AT51" s="11">
        <v>-2.78</v>
      </c>
      <c r="AU51" s="11">
        <v>-2.71</v>
      </c>
      <c r="AV51" s="11">
        <v>-2.36</v>
      </c>
      <c r="AW51" s="11">
        <v>-2.3</v>
      </c>
    </row>
    <row r="52" spans="1:49" ht="12.75">
      <c r="A52" s="3">
        <v>39662</v>
      </c>
      <c r="B52" s="2">
        <v>0.69</v>
      </c>
      <c r="C52" s="2" t="s">
        <v>25</v>
      </c>
      <c r="D52" s="2">
        <v>0.43</v>
      </c>
      <c r="E52" s="2">
        <v>0.51</v>
      </c>
      <c r="F52" s="2">
        <v>1.83</v>
      </c>
      <c r="G52" s="2">
        <v>0.21</v>
      </c>
      <c r="H52" s="2">
        <v>2.84</v>
      </c>
      <c r="I52" s="2">
        <v>2.93</v>
      </c>
      <c r="J52" s="2">
        <v>2.85</v>
      </c>
      <c r="K52" s="2">
        <v>2.42</v>
      </c>
      <c r="L52" s="2">
        <v>2.24</v>
      </c>
      <c r="M52" s="2">
        <v>1.92</v>
      </c>
      <c r="N52" s="2"/>
      <c r="O52" s="2"/>
      <c r="P52" s="2"/>
      <c r="T52" s="10">
        <f t="shared" si="43"/>
        <v>39662</v>
      </c>
      <c r="U52" s="11">
        <f t="shared" si="44"/>
        <v>-0.69</v>
      </c>
      <c r="V52" s="11" t="e">
        <f t="shared" si="44"/>
        <v>#VALUE!</v>
      </c>
      <c r="W52" s="11">
        <f t="shared" si="44"/>
        <v>-0.43</v>
      </c>
      <c r="X52" s="11">
        <f t="shared" si="44"/>
        <v>-0.51</v>
      </c>
      <c r="Y52" s="11">
        <f t="shared" si="44"/>
        <v>-1.83</v>
      </c>
      <c r="Z52" s="11">
        <f t="shared" si="44"/>
        <v>-0.21</v>
      </c>
      <c r="AA52" s="11">
        <f t="shared" si="44"/>
        <v>-2.84</v>
      </c>
      <c r="AB52" s="11">
        <f t="shared" si="44"/>
        <v>-2.93</v>
      </c>
      <c r="AC52" s="11">
        <f t="shared" si="44"/>
        <v>-2.85</v>
      </c>
      <c r="AD52" s="11">
        <f t="shared" si="44"/>
        <v>-2.42</v>
      </c>
      <c r="AE52" s="11">
        <f t="shared" si="44"/>
        <v>-2.24</v>
      </c>
      <c r="AF52" s="11">
        <f t="shared" si="44"/>
        <v>-1.92</v>
      </c>
      <c r="AG52" s="11">
        <f t="shared" si="44"/>
      </c>
      <c r="AH52" s="11">
        <f t="shared" si="44"/>
      </c>
      <c r="AI52" s="11">
        <f t="shared" si="44"/>
      </c>
      <c r="AL52" s="10">
        <v>39875</v>
      </c>
      <c r="AM52" s="11">
        <v>-0.98</v>
      </c>
      <c r="AN52" s="11">
        <v>-0.89</v>
      </c>
      <c r="AO52" s="10">
        <v>39753</v>
      </c>
      <c r="AP52" s="11">
        <v>-1.91</v>
      </c>
      <c r="AQ52" s="11">
        <v>-0.6</v>
      </c>
      <c r="AR52" s="10">
        <v>39815</v>
      </c>
      <c r="AS52" s="11">
        <v>-2.72</v>
      </c>
      <c r="AT52" s="11">
        <v>-2.84</v>
      </c>
      <c r="AU52" s="11">
        <v>-2.78</v>
      </c>
      <c r="AV52" s="11">
        <v>-2.43</v>
      </c>
      <c r="AW52" s="11">
        <v>-2.37</v>
      </c>
    </row>
    <row r="53" spans="1:49" ht="12.75">
      <c r="A53" s="3">
        <v>39692</v>
      </c>
      <c r="B53" s="2">
        <v>0.59</v>
      </c>
      <c r="C53" s="2" t="s">
        <v>25</v>
      </c>
      <c r="D53" s="2">
        <v>0.65</v>
      </c>
      <c r="E53" s="2">
        <v>0.61</v>
      </c>
      <c r="F53" s="2">
        <v>1.84</v>
      </c>
      <c r="G53" s="2">
        <v>0.34</v>
      </c>
      <c r="H53" s="2">
        <v>2.56</v>
      </c>
      <c r="I53" s="2">
        <v>2.66</v>
      </c>
      <c r="J53" s="2">
        <v>2.59</v>
      </c>
      <c r="K53" s="2">
        <v>2.21</v>
      </c>
      <c r="L53" s="2">
        <v>2.11</v>
      </c>
      <c r="M53" s="2">
        <v>1.91</v>
      </c>
      <c r="N53" s="2"/>
      <c r="O53" s="2"/>
      <c r="P53" s="2"/>
      <c r="T53" s="10">
        <f t="shared" si="43"/>
        <v>39692</v>
      </c>
      <c r="U53" s="11">
        <f t="shared" si="44"/>
        <v>-0.59</v>
      </c>
      <c r="V53" s="11" t="e">
        <f t="shared" si="44"/>
        <v>#VALUE!</v>
      </c>
      <c r="W53" s="11">
        <f t="shared" si="44"/>
        <v>-0.65</v>
      </c>
      <c r="X53" s="11">
        <f t="shared" si="44"/>
        <v>-0.61</v>
      </c>
      <c r="Y53" s="11">
        <f t="shared" si="44"/>
        <v>-1.84</v>
      </c>
      <c r="Z53" s="11">
        <f t="shared" si="44"/>
        <v>-0.34</v>
      </c>
      <c r="AA53" s="11">
        <f t="shared" si="44"/>
        <v>-2.56</v>
      </c>
      <c r="AB53" s="11">
        <f t="shared" si="44"/>
        <v>-2.66</v>
      </c>
      <c r="AC53" s="11">
        <f t="shared" si="44"/>
        <v>-2.59</v>
      </c>
      <c r="AD53" s="11">
        <f t="shared" si="44"/>
        <v>-2.21</v>
      </c>
      <c r="AE53" s="11">
        <f t="shared" si="44"/>
        <v>-2.11</v>
      </c>
      <c r="AF53" s="11">
        <f t="shared" si="44"/>
        <v>-1.91</v>
      </c>
      <c r="AG53" s="11">
        <f t="shared" si="44"/>
      </c>
      <c r="AH53" s="11">
        <f t="shared" si="44"/>
      </c>
      <c r="AI53" s="11">
        <f t="shared" si="44"/>
      </c>
      <c r="AO53" s="10">
        <v>39783</v>
      </c>
      <c r="AP53" s="11">
        <v>-2.04</v>
      </c>
      <c r="AQ53" s="11">
        <v>-0.65</v>
      </c>
      <c r="AR53" s="10">
        <v>39846</v>
      </c>
      <c r="AS53" s="11">
        <v>-2.51</v>
      </c>
      <c r="AT53" s="11">
        <v>-2.71</v>
      </c>
      <c r="AU53" s="11">
        <v>-2.67</v>
      </c>
      <c r="AV53" s="11">
        <v>-2.37</v>
      </c>
      <c r="AW53" s="11">
        <v>-2.29</v>
      </c>
    </row>
    <row r="54" spans="1:49" ht="12.75">
      <c r="A54" s="3">
        <v>39721</v>
      </c>
      <c r="B54" s="2">
        <v>0.92</v>
      </c>
      <c r="C54" s="2" t="s">
        <v>25</v>
      </c>
      <c r="D54" s="2">
        <v>0.75</v>
      </c>
      <c r="E54" s="2">
        <v>0.69</v>
      </c>
      <c r="F54" s="2">
        <v>1.84</v>
      </c>
      <c r="G54" s="2">
        <v>0.51</v>
      </c>
      <c r="H54" s="2">
        <v>2.51</v>
      </c>
      <c r="I54" s="2">
        <v>2.62</v>
      </c>
      <c r="J54" s="2">
        <v>2.56</v>
      </c>
      <c r="K54" s="2">
        <v>2.2</v>
      </c>
      <c r="L54" s="2">
        <v>2.13</v>
      </c>
      <c r="M54" s="2">
        <v>2</v>
      </c>
      <c r="N54" s="2">
        <v>2.29</v>
      </c>
      <c r="O54" s="2"/>
      <c r="P54" s="2"/>
      <c r="T54" s="10">
        <f t="shared" si="43"/>
        <v>39721</v>
      </c>
      <c r="U54" s="11">
        <f t="shared" si="44"/>
        <v>-0.92</v>
      </c>
      <c r="V54" s="11" t="e">
        <f t="shared" si="44"/>
        <v>#VALUE!</v>
      </c>
      <c r="W54" s="11">
        <f t="shared" si="44"/>
        <v>-0.75</v>
      </c>
      <c r="X54" s="11">
        <f t="shared" si="44"/>
        <v>-0.69</v>
      </c>
      <c r="Y54" s="11">
        <f t="shared" si="44"/>
        <v>-1.84</v>
      </c>
      <c r="Z54" s="11">
        <f t="shared" si="44"/>
        <v>-0.51</v>
      </c>
      <c r="AA54" s="11">
        <f t="shared" si="44"/>
        <v>-2.51</v>
      </c>
      <c r="AB54" s="11">
        <f t="shared" si="44"/>
        <v>-2.62</v>
      </c>
      <c r="AC54" s="11">
        <f t="shared" si="44"/>
        <v>-2.56</v>
      </c>
      <c r="AD54" s="11">
        <f t="shared" si="44"/>
        <v>-2.2</v>
      </c>
      <c r="AE54" s="11">
        <f t="shared" si="44"/>
        <v>-2.13</v>
      </c>
      <c r="AF54" s="11">
        <f t="shared" si="44"/>
        <v>-2</v>
      </c>
      <c r="AG54" s="11">
        <f t="shared" si="44"/>
        <v>-2.29</v>
      </c>
      <c r="AH54" s="11">
        <f t="shared" si="44"/>
      </c>
      <c r="AI54" s="11">
        <f t="shared" si="44"/>
      </c>
      <c r="AO54" s="10">
        <v>39815</v>
      </c>
      <c r="AP54" s="11">
        <v>-2.11</v>
      </c>
      <c r="AQ54" s="11">
        <v>-0.62</v>
      </c>
      <c r="AR54" s="10">
        <v>39875</v>
      </c>
      <c r="AS54" s="11">
        <v>-2.56</v>
      </c>
      <c r="AT54" s="11">
        <v>-2.69</v>
      </c>
      <c r="AU54" s="11">
        <v>-2.64</v>
      </c>
      <c r="AV54" s="11">
        <v>-2.33</v>
      </c>
      <c r="AW54" s="11">
        <v>-2.27</v>
      </c>
    </row>
    <row r="55" spans="1:43" ht="12.75">
      <c r="A55" s="3">
        <v>39753</v>
      </c>
      <c r="B55" s="2">
        <v>1.12</v>
      </c>
      <c r="C55" s="2" t="s">
        <v>25</v>
      </c>
      <c r="D55" s="2"/>
      <c r="E55" s="2"/>
      <c r="F55" s="2">
        <v>1.91</v>
      </c>
      <c r="G55" s="2">
        <v>0.6</v>
      </c>
      <c r="H55" s="2">
        <v>2.59</v>
      </c>
      <c r="I55" s="2">
        <v>2.7</v>
      </c>
      <c r="J55" s="2">
        <v>2.64</v>
      </c>
      <c r="K55" s="2">
        <v>2.29</v>
      </c>
      <c r="L55" s="2">
        <v>2.23</v>
      </c>
      <c r="M55" s="2">
        <v>2.1</v>
      </c>
      <c r="N55" s="2"/>
      <c r="O55" s="2"/>
      <c r="P55" s="2"/>
      <c r="T55" s="10">
        <f t="shared" si="43"/>
        <v>39753</v>
      </c>
      <c r="U55" s="11">
        <f t="shared" si="44"/>
        <v>-1.12</v>
      </c>
      <c r="V55" s="11" t="e">
        <f t="shared" si="44"/>
        <v>#VALUE!</v>
      </c>
      <c r="W55" s="11">
        <f t="shared" si="44"/>
      </c>
      <c r="X55" s="11">
        <f t="shared" si="44"/>
      </c>
      <c r="Y55" s="11">
        <f t="shared" si="44"/>
        <v>-1.91</v>
      </c>
      <c r="Z55" s="11">
        <f t="shared" si="44"/>
        <v>-0.6</v>
      </c>
      <c r="AA55" s="11">
        <f t="shared" si="44"/>
        <v>-2.59</v>
      </c>
      <c r="AB55" s="11">
        <f t="shared" si="44"/>
        <v>-2.7</v>
      </c>
      <c r="AC55" s="11">
        <f t="shared" si="44"/>
        <v>-2.64</v>
      </c>
      <c r="AD55" s="11">
        <f t="shared" si="44"/>
        <v>-2.29</v>
      </c>
      <c r="AE55" s="11">
        <f t="shared" si="44"/>
        <v>-2.23</v>
      </c>
      <c r="AF55" s="11">
        <f t="shared" si="44"/>
        <v>-2.1</v>
      </c>
      <c r="AG55" s="11">
        <f t="shared" si="44"/>
      </c>
      <c r="AH55" s="11">
        <f t="shared" si="44"/>
      </c>
      <c r="AI55" s="11">
        <f t="shared" si="44"/>
      </c>
      <c r="AO55" s="10">
        <v>39846</v>
      </c>
      <c r="AP55" s="11">
        <v>-2</v>
      </c>
      <c r="AQ55" s="11">
        <v>-0.49</v>
      </c>
    </row>
    <row r="56" spans="1:43" ht="12.75">
      <c r="A56" s="3">
        <v>39771</v>
      </c>
      <c r="J56" s="2"/>
      <c r="K56" s="2"/>
      <c r="L56" s="2"/>
      <c r="M56" s="2"/>
      <c r="N56" s="2">
        <v>2.08</v>
      </c>
      <c r="O56" s="2">
        <v>1.49</v>
      </c>
      <c r="P56" s="2">
        <v>1.43</v>
      </c>
      <c r="T56" s="10">
        <f t="shared" si="43"/>
        <v>39771</v>
      </c>
      <c r="U56" s="11">
        <f t="shared" si="44"/>
      </c>
      <c r="V56" s="11">
        <f t="shared" si="44"/>
      </c>
      <c r="W56" s="11">
        <f t="shared" si="44"/>
      </c>
      <c r="X56" s="11">
        <f t="shared" si="44"/>
      </c>
      <c r="Y56" s="11">
        <f t="shared" si="44"/>
      </c>
      <c r="Z56" s="11">
        <f t="shared" si="44"/>
      </c>
      <c r="AA56" s="11">
        <f t="shared" si="44"/>
      </c>
      <c r="AB56" s="11">
        <f t="shared" si="44"/>
      </c>
      <c r="AC56" s="11">
        <f t="shared" si="44"/>
      </c>
      <c r="AD56" s="11">
        <f t="shared" si="44"/>
      </c>
      <c r="AE56" s="11">
        <f t="shared" si="44"/>
      </c>
      <c r="AF56" s="11">
        <f t="shared" si="44"/>
      </c>
      <c r="AG56" s="11">
        <f t="shared" si="44"/>
        <v>-2.08</v>
      </c>
      <c r="AH56" s="11">
        <f t="shared" si="44"/>
        <v>-1.49</v>
      </c>
      <c r="AI56" s="11">
        <f t="shared" si="44"/>
        <v>-1.43</v>
      </c>
      <c r="AO56" s="10">
        <v>39875</v>
      </c>
      <c r="AP56" s="11">
        <v>-2.06</v>
      </c>
      <c r="AQ56" s="11">
        <v>-0.67</v>
      </c>
    </row>
    <row r="57" spans="1:35" ht="12.75">
      <c r="A57" s="3">
        <v>39778</v>
      </c>
      <c r="J57" s="2"/>
      <c r="K57" s="2"/>
      <c r="L57" s="2"/>
      <c r="M57" s="2"/>
      <c r="N57" s="2"/>
      <c r="O57" s="2">
        <v>1.52</v>
      </c>
      <c r="P57" s="2">
        <v>1.48</v>
      </c>
      <c r="T57" s="10">
        <f t="shared" si="43"/>
        <v>39778</v>
      </c>
      <c r="U57" s="11">
        <f t="shared" si="44"/>
      </c>
      <c r="V57" s="11">
        <f t="shared" si="44"/>
      </c>
      <c r="W57" s="11">
        <f t="shared" si="44"/>
      </c>
      <c r="X57" s="11">
        <f t="shared" si="44"/>
      </c>
      <c r="Y57" s="11">
        <f t="shared" si="44"/>
      </c>
      <c r="Z57" s="11">
        <f t="shared" si="44"/>
      </c>
      <c r="AA57" s="11">
        <f t="shared" si="44"/>
      </c>
      <c r="AB57" s="11">
        <f t="shared" si="44"/>
      </c>
      <c r="AC57" s="11">
        <f t="shared" si="44"/>
      </c>
      <c r="AD57" s="11">
        <f t="shared" si="44"/>
      </c>
      <c r="AE57" s="11">
        <f t="shared" si="44"/>
      </c>
      <c r="AF57" s="11">
        <f t="shared" si="44"/>
      </c>
      <c r="AG57" s="11">
        <f t="shared" si="44"/>
      </c>
      <c r="AH57" s="11">
        <f t="shared" si="44"/>
        <v>-1.52</v>
      </c>
      <c r="AI57" s="11">
        <f t="shared" si="44"/>
        <v>-1.48</v>
      </c>
    </row>
    <row r="58" spans="1:35" ht="12.75">
      <c r="A58" s="3">
        <v>39783</v>
      </c>
      <c r="B58" s="2">
        <v>1.21</v>
      </c>
      <c r="C58" s="2" t="s">
        <v>25</v>
      </c>
      <c r="D58" s="2"/>
      <c r="E58" s="2"/>
      <c r="F58" s="2">
        <v>2.04</v>
      </c>
      <c r="G58" s="2">
        <v>0.65</v>
      </c>
      <c r="H58" s="2">
        <v>2.66</v>
      </c>
      <c r="I58" s="2">
        <v>2.78</v>
      </c>
      <c r="J58" s="2">
        <v>2.71</v>
      </c>
      <c r="K58" s="2">
        <v>2.36</v>
      </c>
      <c r="L58" s="2">
        <v>2.3</v>
      </c>
      <c r="M58" s="2">
        <v>2.15</v>
      </c>
      <c r="N58" s="2">
        <v>2.13</v>
      </c>
      <c r="O58" s="2"/>
      <c r="P58" s="2"/>
      <c r="T58" s="10">
        <f t="shared" si="43"/>
        <v>39783</v>
      </c>
      <c r="U58" s="11">
        <f t="shared" si="44"/>
        <v>-1.21</v>
      </c>
      <c r="V58" s="11" t="e">
        <f t="shared" si="44"/>
        <v>#VALUE!</v>
      </c>
      <c r="W58" s="11">
        <f t="shared" si="44"/>
      </c>
      <c r="X58" s="11">
        <f t="shared" si="44"/>
      </c>
      <c r="Y58" s="11">
        <f t="shared" si="44"/>
        <v>-2.04</v>
      </c>
      <c r="Z58" s="11">
        <f t="shared" si="44"/>
        <v>-0.65</v>
      </c>
      <c r="AA58" s="11">
        <f t="shared" si="44"/>
        <v>-2.66</v>
      </c>
      <c r="AB58" s="11">
        <f t="shared" si="44"/>
        <v>-2.78</v>
      </c>
      <c r="AC58" s="11">
        <f t="shared" si="44"/>
        <v>-2.71</v>
      </c>
      <c r="AD58" s="11">
        <f t="shared" si="44"/>
        <v>-2.36</v>
      </c>
      <c r="AE58" s="11">
        <f t="shared" si="44"/>
        <v>-2.3</v>
      </c>
      <c r="AF58" s="11">
        <f t="shared" si="44"/>
        <v>-2.15</v>
      </c>
      <c r="AG58" s="11">
        <f t="shared" si="44"/>
        <v>-2.13</v>
      </c>
      <c r="AH58" s="11">
        <f t="shared" si="44"/>
      </c>
      <c r="AI58" s="11">
        <f t="shared" si="44"/>
      </c>
    </row>
    <row r="59" spans="1:35" ht="12.75">
      <c r="A59" s="3">
        <v>39792</v>
      </c>
      <c r="J59" s="2"/>
      <c r="K59" s="2"/>
      <c r="L59" s="2"/>
      <c r="M59" s="2"/>
      <c r="N59" s="2">
        <v>2.09</v>
      </c>
      <c r="O59" s="2">
        <v>1.57</v>
      </c>
      <c r="P59" s="2">
        <v>1.55</v>
      </c>
      <c r="T59" s="10">
        <f t="shared" si="43"/>
        <v>39792</v>
      </c>
      <c r="U59" s="11">
        <f aca="true" t="shared" si="45" ref="U59:AI67">IF(B59-A20025=0,"",0-B59)</f>
      </c>
      <c r="V59" s="11">
        <f t="shared" si="45"/>
      </c>
      <c r="W59" s="11">
        <f t="shared" si="45"/>
      </c>
      <c r="X59" s="11">
        <f t="shared" si="45"/>
      </c>
      <c r="Y59" s="11">
        <f t="shared" si="45"/>
      </c>
      <c r="Z59" s="11">
        <f t="shared" si="45"/>
      </c>
      <c r="AA59" s="11">
        <f t="shared" si="45"/>
      </c>
      <c r="AB59" s="11">
        <f t="shared" si="45"/>
      </c>
      <c r="AC59" s="11">
        <f t="shared" si="45"/>
      </c>
      <c r="AD59" s="11">
        <f t="shared" si="45"/>
      </c>
      <c r="AE59" s="11">
        <f t="shared" si="45"/>
      </c>
      <c r="AF59" s="11">
        <f t="shared" si="45"/>
      </c>
      <c r="AG59" s="11">
        <f t="shared" si="45"/>
        <v>-2.09</v>
      </c>
      <c r="AH59" s="11">
        <f t="shared" si="45"/>
        <v>-1.57</v>
      </c>
      <c r="AI59" s="11">
        <f t="shared" si="45"/>
        <v>-1.55</v>
      </c>
    </row>
    <row r="60" spans="1:35" ht="12.75">
      <c r="A60" s="3">
        <v>39799</v>
      </c>
      <c r="J60" s="2"/>
      <c r="K60" s="2"/>
      <c r="L60" s="2"/>
      <c r="M60" s="2"/>
      <c r="N60" s="2"/>
      <c r="O60" s="2">
        <v>1.6</v>
      </c>
      <c r="P60" s="2">
        <v>1.58</v>
      </c>
      <c r="T60" s="10">
        <f t="shared" si="43"/>
        <v>39799</v>
      </c>
      <c r="U60" s="11">
        <f t="shared" si="45"/>
      </c>
      <c r="V60" s="11">
        <f t="shared" si="45"/>
      </c>
      <c r="W60" s="11">
        <f t="shared" si="45"/>
      </c>
      <c r="X60" s="11">
        <f t="shared" si="45"/>
      </c>
      <c r="Y60" s="11">
        <f t="shared" si="45"/>
      </c>
      <c r="Z60" s="11">
        <f t="shared" si="45"/>
      </c>
      <c r="AA60" s="11">
        <f t="shared" si="45"/>
      </c>
      <c r="AB60" s="11">
        <f t="shared" si="45"/>
      </c>
      <c r="AC60" s="11">
        <f t="shared" si="45"/>
      </c>
      <c r="AD60" s="11">
        <f t="shared" si="45"/>
      </c>
      <c r="AE60" s="11">
        <f t="shared" si="45"/>
      </c>
      <c r="AF60" s="11">
        <f t="shared" si="45"/>
      </c>
      <c r="AG60" s="11">
        <f t="shared" si="45"/>
      </c>
      <c r="AH60" s="11">
        <f t="shared" si="45"/>
        <v>-1.6</v>
      </c>
      <c r="AI60" s="11">
        <f t="shared" si="45"/>
        <v>-1.58</v>
      </c>
    </row>
    <row r="61" spans="1:35" ht="12.75">
      <c r="A61" s="3">
        <v>39815</v>
      </c>
      <c r="B61" s="2">
        <v>1.35</v>
      </c>
      <c r="C61" s="2" t="s">
        <v>25</v>
      </c>
      <c r="D61" s="2">
        <v>0.99</v>
      </c>
      <c r="E61" s="2">
        <v>0.93</v>
      </c>
      <c r="F61" s="2">
        <v>2.11</v>
      </c>
      <c r="G61" s="2">
        <v>0.62</v>
      </c>
      <c r="H61" s="2">
        <v>2.72</v>
      </c>
      <c r="I61" s="2">
        <v>2.84</v>
      </c>
      <c r="J61" s="2">
        <v>2.78</v>
      </c>
      <c r="K61" s="2">
        <v>2.43</v>
      </c>
      <c r="L61" s="2">
        <v>2.37</v>
      </c>
      <c r="M61" s="2">
        <v>2.18</v>
      </c>
      <c r="N61" s="2">
        <v>2.05</v>
      </c>
      <c r="O61" s="2"/>
      <c r="P61" s="2"/>
      <c r="T61" s="10">
        <f t="shared" si="43"/>
        <v>39815</v>
      </c>
      <c r="U61" s="11">
        <f t="shared" si="45"/>
        <v>-1.35</v>
      </c>
      <c r="V61" s="11" t="e">
        <f t="shared" si="45"/>
        <v>#VALUE!</v>
      </c>
      <c r="W61" s="11">
        <f t="shared" si="45"/>
        <v>-0.99</v>
      </c>
      <c r="X61" s="11">
        <f t="shared" si="45"/>
        <v>-0.93</v>
      </c>
      <c r="Y61" s="11">
        <f t="shared" si="45"/>
        <v>-2.11</v>
      </c>
      <c r="Z61" s="11">
        <f t="shared" si="45"/>
        <v>-0.62</v>
      </c>
      <c r="AA61" s="11">
        <f t="shared" si="45"/>
        <v>-2.72</v>
      </c>
      <c r="AB61" s="11">
        <f t="shared" si="45"/>
        <v>-2.84</v>
      </c>
      <c r="AC61" s="11">
        <f t="shared" si="45"/>
        <v>-2.78</v>
      </c>
      <c r="AD61" s="11">
        <f t="shared" si="45"/>
        <v>-2.43</v>
      </c>
      <c r="AE61" s="11">
        <f t="shared" si="45"/>
        <v>-2.37</v>
      </c>
      <c r="AF61" s="11">
        <f t="shared" si="45"/>
        <v>-2.18</v>
      </c>
      <c r="AG61" s="11">
        <f t="shared" si="45"/>
        <v>-2.05</v>
      </c>
      <c r="AH61" s="11">
        <f t="shared" si="45"/>
      </c>
      <c r="AI61" s="11">
        <f t="shared" si="45"/>
      </c>
    </row>
    <row r="62" spans="1:35" ht="12.75">
      <c r="A62" s="3">
        <v>39846</v>
      </c>
      <c r="B62" s="2">
        <v>0.99</v>
      </c>
      <c r="C62" s="2" t="s">
        <v>25</v>
      </c>
      <c r="D62" s="2">
        <v>0.82</v>
      </c>
      <c r="E62" s="2">
        <v>0.93</v>
      </c>
      <c r="F62" s="2">
        <v>2</v>
      </c>
      <c r="G62" s="2">
        <v>0.49</v>
      </c>
      <c r="H62" s="2">
        <v>2.51</v>
      </c>
      <c r="I62" s="2">
        <v>2.71</v>
      </c>
      <c r="J62" s="2">
        <v>2.67</v>
      </c>
      <c r="K62" s="2">
        <v>2.37</v>
      </c>
      <c r="L62" s="2">
        <v>2.29</v>
      </c>
      <c r="M62" s="2">
        <v>1.93</v>
      </c>
      <c r="N62" s="2">
        <v>2.01</v>
      </c>
      <c r="O62" s="2"/>
      <c r="P62" s="2"/>
      <c r="T62" s="10">
        <f t="shared" si="43"/>
        <v>39846</v>
      </c>
      <c r="U62" s="11">
        <f t="shared" si="45"/>
        <v>-0.99</v>
      </c>
      <c r="V62" s="11" t="e">
        <f t="shared" si="45"/>
        <v>#VALUE!</v>
      </c>
      <c r="W62" s="11">
        <f t="shared" si="45"/>
        <v>-0.82</v>
      </c>
      <c r="X62" s="11">
        <f t="shared" si="45"/>
        <v>-0.93</v>
      </c>
      <c r="Y62" s="11">
        <f t="shared" si="45"/>
        <v>-2</v>
      </c>
      <c r="Z62" s="11">
        <f t="shared" si="45"/>
        <v>-0.49</v>
      </c>
      <c r="AA62" s="11">
        <f t="shared" si="45"/>
        <v>-2.51</v>
      </c>
      <c r="AB62" s="11">
        <f t="shared" si="45"/>
        <v>-2.71</v>
      </c>
      <c r="AC62" s="11">
        <f t="shared" si="45"/>
        <v>-2.67</v>
      </c>
      <c r="AD62" s="11">
        <f t="shared" si="45"/>
        <v>-2.37</v>
      </c>
      <c r="AE62" s="11">
        <f t="shared" si="45"/>
        <v>-2.29</v>
      </c>
      <c r="AF62" s="11">
        <f t="shared" si="45"/>
        <v>-1.93</v>
      </c>
      <c r="AG62" s="11">
        <f t="shared" si="45"/>
        <v>-2.01</v>
      </c>
      <c r="AH62" s="11">
        <f t="shared" si="45"/>
      </c>
      <c r="AI62" s="11">
        <f t="shared" si="45"/>
      </c>
    </row>
    <row r="63" spans="1:35" ht="12.75">
      <c r="A63" s="3">
        <v>39875</v>
      </c>
      <c r="B63" s="2">
        <v>1.32</v>
      </c>
      <c r="C63" s="2" t="s">
        <v>25</v>
      </c>
      <c r="D63" s="2">
        <v>0.98</v>
      </c>
      <c r="E63" s="2">
        <v>0.89</v>
      </c>
      <c r="F63" s="2">
        <v>2.06</v>
      </c>
      <c r="G63" s="2">
        <v>0.67</v>
      </c>
      <c r="H63" s="2">
        <v>2.56</v>
      </c>
      <c r="I63" s="2">
        <v>2.69</v>
      </c>
      <c r="J63" s="2">
        <v>2.64</v>
      </c>
      <c r="K63" s="2">
        <v>2.33</v>
      </c>
      <c r="L63" s="2">
        <v>2.27</v>
      </c>
      <c r="M63" s="2">
        <v>2.05</v>
      </c>
      <c r="N63" s="2">
        <v>2.08</v>
      </c>
      <c r="O63" s="2"/>
      <c r="P63" s="2"/>
      <c r="T63" s="10">
        <f t="shared" si="43"/>
        <v>39875</v>
      </c>
      <c r="U63" s="11">
        <f t="shared" si="45"/>
        <v>-1.32</v>
      </c>
      <c r="V63" s="11" t="e">
        <f t="shared" si="45"/>
        <v>#VALUE!</v>
      </c>
      <c r="W63" s="11">
        <f t="shared" si="45"/>
        <v>-0.98</v>
      </c>
      <c r="X63" s="11">
        <f t="shared" si="45"/>
        <v>-0.89</v>
      </c>
      <c r="Y63" s="11">
        <f t="shared" si="45"/>
        <v>-2.06</v>
      </c>
      <c r="Z63" s="11">
        <f t="shared" si="45"/>
        <v>-0.67</v>
      </c>
      <c r="AA63" s="11">
        <f t="shared" si="45"/>
        <v>-2.56</v>
      </c>
      <c r="AB63" s="11">
        <f t="shared" si="45"/>
        <v>-2.69</v>
      </c>
      <c r="AC63" s="11">
        <f t="shared" si="45"/>
        <v>-2.64</v>
      </c>
      <c r="AD63" s="11">
        <f t="shared" si="45"/>
        <v>-2.33</v>
      </c>
      <c r="AE63" s="11">
        <f t="shared" si="45"/>
        <v>-2.27</v>
      </c>
      <c r="AF63" s="11">
        <f t="shared" si="45"/>
        <v>-2.05</v>
      </c>
      <c r="AG63" s="11">
        <f t="shared" si="45"/>
        <v>-2.08</v>
      </c>
      <c r="AH63" s="11">
        <f t="shared" si="45"/>
      </c>
      <c r="AI63" s="11">
        <f t="shared" si="45"/>
      </c>
    </row>
    <row r="64" spans="1:35" ht="12.75">
      <c r="A64" s="3">
        <v>39904</v>
      </c>
      <c r="J64" s="2"/>
      <c r="K64" s="2"/>
      <c r="L64" s="2"/>
      <c r="M64" s="2"/>
      <c r="N64" s="2">
        <v>2.08</v>
      </c>
      <c r="O64" s="2"/>
      <c r="P64" s="2"/>
      <c r="T64" s="10">
        <f t="shared" si="43"/>
        <v>39904</v>
      </c>
      <c r="U64" s="11">
        <f t="shared" si="45"/>
      </c>
      <c r="V64" s="11">
        <f t="shared" si="45"/>
      </c>
      <c r="W64" s="11">
        <f t="shared" si="45"/>
      </c>
      <c r="X64" s="11">
        <f t="shared" si="45"/>
      </c>
      <c r="Y64" s="11">
        <f t="shared" si="45"/>
      </c>
      <c r="Z64" s="11">
        <f t="shared" si="45"/>
      </c>
      <c r="AA64" s="11">
        <f t="shared" si="45"/>
      </c>
      <c r="AB64" s="11">
        <f t="shared" si="45"/>
      </c>
      <c r="AC64" s="11">
        <f t="shared" si="45"/>
      </c>
      <c r="AD64" s="11">
        <f t="shared" si="45"/>
      </c>
      <c r="AE64" s="11">
        <f t="shared" si="45"/>
      </c>
      <c r="AF64" s="11">
        <f t="shared" si="45"/>
      </c>
      <c r="AG64" s="11">
        <f t="shared" si="45"/>
        <v>-2.08</v>
      </c>
      <c r="AH64" s="11">
        <f t="shared" si="45"/>
      </c>
      <c r="AI64" s="11">
        <f t="shared" si="45"/>
      </c>
    </row>
    <row r="65" spans="20:35" ht="12.75">
      <c r="T65" s="10">
        <f t="shared" si="43"/>
      </c>
      <c r="U65" s="11">
        <f t="shared" si="45"/>
      </c>
      <c r="V65" s="11">
        <f t="shared" si="45"/>
      </c>
      <c r="W65" s="11">
        <f t="shared" si="45"/>
      </c>
      <c r="X65" s="11">
        <f t="shared" si="45"/>
      </c>
      <c r="Y65" s="11">
        <f t="shared" si="45"/>
      </c>
      <c r="Z65" s="11">
        <f t="shared" si="45"/>
      </c>
      <c r="AA65" s="11">
        <f t="shared" si="45"/>
      </c>
      <c r="AB65" s="11">
        <f t="shared" si="45"/>
      </c>
      <c r="AC65" s="11">
        <f t="shared" si="45"/>
      </c>
      <c r="AD65" s="11">
        <f t="shared" si="45"/>
      </c>
      <c r="AE65" s="11">
        <f t="shared" si="45"/>
      </c>
      <c r="AF65" s="11">
        <f t="shared" si="45"/>
      </c>
      <c r="AG65" s="11">
        <f t="shared" si="45"/>
      </c>
      <c r="AH65" s="11">
        <f t="shared" si="45"/>
      </c>
      <c r="AI65" s="11">
        <f t="shared" si="45"/>
      </c>
    </row>
    <row r="66" spans="20:35" ht="12.75">
      <c r="T66" s="1">
        <f t="shared" si="43"/>
      </c>
      <c r="U66">
        <f t="shared" si="45"/>
      </c>
      <c r="V66">
        <f t="shared" si="45"/>
      </c>
      <c r="W66">
        <f t="shared" si="45"/>
      </c>
      <c r="X66">
        <f t="shared" si="45"/>
      </c>
      <c r="Y66">
        <f t="shared" si="45"/>
      </c>
      <c r="Z66">
        <f t="shared" si="45"/>
      </c>
      <c r="AA66">
        <f t="shared" si="45"/>
      </c>
      <c r="AB66">
        <f t="shared" si="45"/>
      </c>
      <c r="AC66">
        <f t="shared" si="45"/>
      </c>
      <c r="AD66">
        <f t="shared" si="45"/>
      </c>
      <c r="AE66">
        <f t="shared" si="45"/>
      </c>
      <c r="AF66">
        <f t="shared" si="45"/>
      </c>
      <c r="AG66">
        <f t="shared" si="45"/>
      </c>
      <c r="AH66">
        <f t="shared" si="45"/>
      </c>
      <c r="AI66">
        <f t="shared" si="45"/>
      </c>
    </row>
    <row r="67" spans="20:35" ht="12.75">
      <c r="T67" s="1">
        <f t="shared" si="43"/>
      </c>
      <c r="U67">
        <f t="shared" si="45"/>
      </c>
      <c r="V67">
        <f t="shared" si="45"/>
      </c>
      <c r="W67">
        <f t="shared" si="45"/>
      </c>
      <c r="X67">
        <f t="shared" si="45"/>
      </c>
      <c r="Y67">
        <f t="shared" si="45"/>
      </c>
      <c r="Z67">
        <f t="shared" si="45"/>
      </c>
      <c r="AA67">
        <f t="shared" si="45"/>
      </c>
      <c r="AB67">
        <f t="shared" si="45"/>
      </c>
      <c r="AC67">
        <f t="shared" si="45"/>
      </c>
      <c r="AD67">
        <f t="shared" si="45"/>
      </c>
      <c r="AE67">
        <f t="shared" si="45"/>
      </c>
      <c r="AF67">
        <f t="shared" si="45"/>
      </c>
      <c r="AG67">
        <f t="shared" si="45"/>
      </c>
      <c r="AH67">
        <f t="shared" si="45"/>
      </c>
      <c r="AI67">
        <f t="shared" si="45"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ReynolB</dc:creator>
  <cp:keywords/>
  <dc:description/>
  <cp:lastModifiedBy> </cp:lastModifiedBy>
  <dcterms:created xsi:type="dcterms:W3CDTF">2009-05-29T00:13:58Z</dcterms:created>
  <dcterms:modified xsi:type="dcterms:W3CDTF">2009-06-21T14:53:19Z</dcterms:modified>
  <cp:category/>
  <cp:version/>
  <cp:contentType/>
  <cp:contentStatus/>
</cp:coreProperties>
</file>